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demig\Desktop\DTTC Docs\Club Champs 2324\"/>
    </mc:Choice>
  </mc:AlternateContent>
  <xr:revisionPtr revIDLastSave="0" documentId="13_ncr:1_{D268B1CD-B8F5-4C3D-8C0E-6F3D286404E6}" xr6:coauthVersionLast="47" xr6:coauthVersionMax="47" xr10:uidLastSave="{00000000-0000-0000-0000-000000000000}"/>
  <bookViews>
    <workbookView xWindow="-108" yWindow="-108" windowWidth="23256" windowHeight="12576" xr2:uid="{8AE24E0D-6614-4997-A341-64AC8FD49119}"/>
  </bookViews>
  <sheets>
    <sheet name="Entry List" sheetId="1" r:id="rId1"/>
    <sheet name="Mixed Juniors Groups" sheetId="14" r:id="rId2"/>
    <sheet name="Mixed Juniors Groups (2)" sheetId="28" state="hidden" r:id="rId3"/>
    <sheet name="U13 Minors" sheetId="22" r:id="rId4"/>
    <sheet name="U13 Minors (2)" sheetId="29" state="hidden" r:id="rId5"/>
    <sheet name="U15 Cadets" sheetId="23" r:id="rId6"/>
    <sheet name="U18 Juniors" sheetId="24" r:id="rId7"/>
    <sheet name="U18 Juniors (2)" sheetId="31" state="hidden" r:id="rId8"/>
    <sheet name="U15_U18 Girls" sheetId="25" r:id="rId9"/>
    <sheet name="Open Singles Groups" sheetId="8" r:id="rId10"/>
    <sheet name="Open Singles Groups (2)" sheetId="33" state="hidden" r:id="rId11"/>
    <sheet name="Open Singles Knockouts" sheetId="10" r:id="rId12"/>
    <sheet name="Ladies Singles" sheetId="20" r:id="rId13"/>
    <sheet name="Open Doubles" sheetId="11" r:id="rId14"/>
    <sheet name="Handicap Singles Rules" sheetId="26" r:id="rId15"/>
    <sheet name="Handicaps" sheetId="2" r:id="rId16"/>
    <sheet name="Handicap Singles Band 1" sheetId="7" r:id="rId17"/>
    <sheet name="Handicap Singles Band 2" sheetId="21" r:id="rId18"/>
    <sheet name="Handicap Doubles" sheetId="9" r:id="rId19"/>
    <sheet name="Veterans Singles" sheetId="12" r:id="rId20"/>
    <sheet name="Veterans Singles (2)" sheetId="34" state="hidden" r:id="rId21"/>
    <sheet name="Veterans Doubles" sheetId="19" r:id="rId22"/>
    <sheet name="Disability Event" sheetId="27" r:id="rId2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5" l="1"/>
  <c r="G4" i="25"/>
  <c r="H4" i="25"/>
  <c r="F8" i="25" s="1"/>
  <c r="F7" i="25"/>
  <c r="F14" i="25"/>
  <c r="G14" i="25"/>
  <c r="H14" i="25"/>
  <c r="F19" i="25" s="1"/>
  <c r="F21" i="25" l="1"/>
  <c r="F20" i="25"/>
  <c r="O19" i="2"/>
  <c r="N19" i="2"/>
  <c r="M19" i="2"/>
  <c r="L19" i="2"/>
  <c r="K19" i="2"/>
  <c r="J19" i="2"/>
  <c r="I19" i="2"/>
  <c r="H19" i="2"/>
  <c r="G19" i="2"/>
  <c r="F19" i="2"/>
  <c r="E19" i="2"/>
  <c r="D19" i="2"/>
  <c r="E4" i="25"/>
  <c r="E14" i="25" s="1"/>
  <c r="D4" i="25"/>
  <c r="D14" i="25" s="1"/>
  <c r="C4" i="25"/>
  <c r="C14" i="25" s="1"/>
  <c r="H13" i="23"/>
  <c r="G13" i="23"/>
  <c r="F13" i="23"/>
  <c r="E13" i="23"/>
  <c r="D13" i="23"/>
  <c r="C13" i="23"/>
  <c r="H12" i="23"/>
  <c r="G12" i="23"/>
  <c r="F12" i="23"/>
  <c r="E12" i="23"/>
  <c r="D12" i="23"/>
  <c r="C12" i="23"/>
  <c r="H11" i="23"/>
  <c r="G11" i="23"/>
  <c r="F11" i="23"/>
  <c r="E11" i="23"/>
  <c r="D11" i="23"/>
  <c r="C11" i="23"/>
  <c r="H10" i="23"/>
  <c r="G10" i="23"/>
  <c r="F10" i="23"/>
  <c r="E10" i="23"/>
  <c r="D10" i="23"/>
  <c r="C10" i="23"/>
  <c r="H9" i="23"/>
  <c r="G9" i="23"/>
  <c r="F9" i="23"/>
  <c r="E9" i="23"/>
  <c r="D9" i="23"/>
  <c r="C9" i="23"/>
  <c r="H8" i="23"/>
  <c r="G8" i="23"/>
  <c r="F8" i="23"/>
  <c r="E8" i="23"/>
  <c r="D8" i="23"/>
  <c r="C8" i="23"/>
  <c r="H7" i="23"/>
  <c r="G7" i="23"/>
  <c r="F7" i="23"/>
  <c r="E7" i="23"/>
  <c r="D7" i="23"/>
  <c r="C7" i="23"/>
  <c r="H6" i="23"/>
  <c r="G6" i="23"/>
  <c r="F6" i="23"/>
  <c r="E6" i="23"/>
  <c r="D6" i="23"/>
  <c r="C6" i="23"/>
  <c r="H5" i="23"/>
  <c r="G5" i="23"/>
  <c r="F5" i="23"/>
  <c r="E5" i="23"/>
  <c r="D5" i="23"/>
  <c r="C5" i="23"/>
  <c r="H4" i="23"/>
  <c r="G4" i="23"/>
  <c r="F4" i="23"/>
  <c r="E4" i="23"/>
  <c r="D4" i="23"/>
  <c r="C4" i="23"/>
  <c r="H51" i="24"/>
  <c r="G51" i="24"/>
  <c r="F51" i="24"/>
  <c r="E51" i="24"/>
  <c r="D51" i="24"/>
  <c r="C51" i="24"/>
  <c r="H50" i="24"/>
  <c r="G50" i="24"/>
  <c r="F50" i="24"/>
  <c r="E50" i="24"/>
  <c r="D50" i="24"/>
  <c r="C50" i="24"/>
  <c r="H49" i="24"/>
  <c r="G49" i="24"/>
  <c r="F49" i="24"/>
  <c r="E49" i="24"/>
  <c r="D49" i="24"/>
  <c r="C49" i="24"/>
  <c r="H48" i="24"/>
  <c r="G48" i="24"/>
  <c r="F48" i="24"/>
  <c r="E48" i="24"/>
  <c r="D48" i="24"/>
  <c r="C48" i="24"/>
  <c r="H47" i="24"/>
  <c r="G47" i="24"/>
  <c r="F47" i="24"/>
  <c r="E47" i="24"/>
  <c r="D47" i="24"/>
  <c r="C47" i="24"/>
  <c r="H46" i="24"/>
  <c r="G46" i="24"/>
  <c r="F46" i="24"/>
  <c r="E46" i="24"/>
  <c r="D46" i="24"/>
  <c r="C46" i="24"/>
  <c r="H45" i="24"/>
  <c r="G45" i="24"/>
  <c r="F45" i="24"/>
  <c r="E45" i="24"/>
  <c r="D45" i="24"/>
  <c r="C45" i="24"/>
  <c r="H44" i="24"/>
  <c r="G44" i="24"/>
  <c r="F44" i="24"/>
  <c r="E44" i="24"/>
  <c r="D44" i="24"/>
  <c r="C44" i="24"/>
  <c r="H43" i="24"/>
  <c r="G43" i="24"/>
  <c r="F43" i="24"/>
  <c r="E43" i="24"/>
  <c r="D43" i="24"/>
  <c r="C43" i="24"/>
  <c r="H42" i="24"/>
  <c r="G42" i="24"/>
  <c r="F42" i="24"/>
  <c r="E42" i="24"/>
  <c r="D42" i="24"/>
  <c r="C42" i="24"/>
  <c r="H41" i="24"/>
  <c r="G41" i="24"/>
  <c r="F41" i="24"/>
  <c r="E41" i="24"/>
  <c r="D41" i="24"/>
  <c r="C41" i="24"/>
  <c r="H40" i="24"/>
  <c r="G40" i="24"/>
  <c r="F40" i="24"/>
  <c r="E40" i="24"/>
  <c r="D40" i="24"/>
  <c r="C40" i="24"/>
  <c r="H39" i="24"/>
  <c r="G39" i="24"/>
  <c r="F39" i="24"/>
  <c r="E39" i="24"/>
  <c r="D39" i="24"/>
  <c r="C39" i="24"/>
  <c r="H38" i="24"/>
  <c r="G38" i="24"/>
  <c r="F38" i="24"/>
  <c r="E38" i="24"/>
  <c r="D38" i="24"/>
  <c r="C38" i="24"/>
  <c r="H37" i="24"/>
  <c r="G37" i="24"/>
  <c r="F37" i="24"/>
  <c r="E37" i="24"/>
  <c r="D37" i="24"/>
  <c r="C37" i="24"/>
  <c r="H38" i="23"/>
  <c r="G38" i="23"/>
  <c r="F38" i="23"/>
  <c r="E38" i="23"/>
  <c r="D38" i="23"/>
  <c r="C38" i="23"/>
  <c r="H37" i="23"/>
  <c r="G37" i="23"/>
  <c r="F37" i="23"/>
  <c r="E37" i="23"/>
  <c r="D37" i="23"/>
  <c r="C37" i="23"/>
  <c r="H36" i="23"/>
  <c r="G36" i="23"/>
  <c r="F36" i="23"/>
  <c r="E36" i="23"/>
  <c r="D36" i="23"/>
  <c r="C36" i="23"/>
  <c r="H35" i="23"/>
  <c r="G35" i="23"/>
  <c r="F35" i="23"/>
  <c r="E35" i="23"/>
  <c r="D35" i="23"/>
  <c r="C35" i="23"/>
  <c r="H34" i="23"/>
  <c r="G34" i="23"/>
  <c r="F34" i="23"/>
  <c r="E34" i="23"/>
  <c r="D34" i="23"/>
  <c r="C34" i="23"/>
  <c r="H33" i="23"/>
  <c r="G33" i="23"/>
  <c r="F33" i="23"/>
  <c r="E33" i="23"/>
  <c r="D33" i="23"/>
  <c r="C33" i="23"/>
  <c r="H32" i="23"/>
  <c r="G32" i="23"/>
  <c r="F32" i="23"/>
  <c r="E32" i="23"/>
  <c r="D32" i="23"/>
  <c r="C32" i="23"/>
  <c r="H31" i="23"/>
  <c r="G31" i="23"/>
  <c r="F31" i="23"/>
  <c r="E31" i="23"/>
  <c r="D31" i="23"/>
  <c r="C31" i="23"/>
  <c r="H30" i="23"/>
  <c r="G30" i="23"/>
  <c r="F30" i="23"/>
  <c r="E30" i="23"/>
  <c r="D30" i="23"/>
  <c r="C30" i="23"/>
  <c r="H29" i="23"/>
  <c r="G29" i="23"/>
  <c r="F29" i="23"/>
  <c r="E29" i="23"/>
  <c r="D29" i="23"/>
  <c r="C29" i="23"/>
  <c r="H28" i="23"/>
  <c r="G28" i="23"/>
  <c r="F28" i="23"/>
  <c r="E28" i="23"/>
  <c r="D28" i="23"/>
  <c r="C28" i="23"/>
  <c r="H27" i="23"/>
  <c r="G27" i="23"/>
  <c r="F27" i="23"/>
  <c r="E27" i="23"/>
  <c r="D27" i="23"/>
  <c r="C27" i="23"/>
  <c r="H26" i="23"/>
  <c r="G26" i="23"/>
  <c r="F26" i="23"/>
  <c r="E26" i="23"/>
  <c r="D26" i="23"/>
  <c r="C26" i="23"/>
  <c r="H25" i="23"/>
  <c r="G25" i="23"/>
  <c r="F25" i="23"/>
  <c r="E25" i="23"/>
  <c r="D25" i="23"/>
  <c r="C25" i="23"/>
  <c r="H24" i="23"/>
  <c r="G24" i="23"/>
  <c r="F24" i="23"/>
  <c r="E24" i="23"/>
  <c r="D24" i="23"/>
  <c r="C24" i="23"/>
  <c r="H24" i="24"/>
  <c r="G24" i="24"/>
  <c r="F24" i="24"/>
  <c r="E24" i="24"/>
  <c r="D24" i="24"/>
  <c r="C24" i="24"/>
  <c r="H23" i="24"/>
  <c r="G23" i="24"/>
  <c r="F23" i="24"/>
  <c r="E23" i="24"/>
  <c r="D23" i="24"/>
  <c r="C23" i="24"/>
  <c r="H22" i="24"/>
  <c r="G22" i="24"/>
  <c r="F22" i="24"/>
  <c r="E22" i="24"/>
  <c r="D22" i="24"/>
  <c r="C22" i="24"/>
  <c r="H21" i="24"/>
  <c r="G21" i="24"/>
  <c r="F21" i="24"/>
  <c r="E21" i="24"/>
  <c r="D21" i="24"/>
  <c r="C21" i="24"/>
  <c r="H20" i="24"/>
  <c r="G20" i="24"/>
  <c r="F20" i="24"/>
  <c r="E20" i="24"/>
  <c r="D20" i="24"/>
  <c r="C20" i="24"/>
  <c r="H19" i="24"/>
  <c r="G19" i="24"/>
  <c r="F19" i="24"/>
  <c r="E19" i="24"/>
  <c r="D19" i="24"/>
  <c r="C19" i="24"/>
  <c r="H18" i="24"/>
  <c r="G18" i="24"/>
  <c r="F18" i="24"/>
  <c r="E18" i="24"/>
  <c r="D18" i="24"/>
  <c r="C18" i="24"/>
  <c r="H17" i="24"/>
  <c r="G17" i="24"/>
  <c r="F17" i="24"/>
  <c r="E17" i="24"/>
  <c r="D17" i="24"/>
  <c r="C17" i="24"/>
  <c r="H16" i="24"/>
  <c r="G16" i="24"/>
  <c r="F16" i="24"/>
  <c r="E16" i="24"/>
  <c r="D16" i="24"/>
  <c r="C16" i="24"/>
  <c r="H15" i="24"/>
  <c r="G15" i="24"/>
  <c r="F15" i="24"/>
  <c r="E15" i="24"/>
  <c r="D15" i="24"/>
  <c r="C15" i="24"/>
  <c r="H14" i="24"/>
  <c r="G14" i="24"/>
  <c r="F14" i="24"/>
  <c r="E14" i="24"/>
  <c r="D14" i="24"/>
  <c r="C14" i="24"/>
  <c r="H13" i="24"/>
  <c r="G13" i="24"/>
  <c r="F13" i="24"/>
  <c r="E13" i="24"/>
  <c r="D13" i="24"/>
  <c r="C13" i="24"/>
  <c r="H12" i="24"/>
  <c r="G12" i="24"/>
  <c r="F12" i="24"/>
  <c r="E12" i="24"/>
  <c r="D12" i="24"/>
  <c r="C12" i="24"/>
  <c r="H11" i="24"/>
  <c r="G11" i="24"/>
  <c r="F11" i="24"/>
  <c r="E11" i="24"/>
  <c r="D11" i="24"/>
  <c r="C11" i="24"/>
  <c r="H10" i="24"/>
  <c r="G10" i="24"/>
  <c r="F10" i="24"/>
  <c r="E10" i="24"/>
  <c r="D10" i="24"/>
  <c r="C10" i="24"/>
  <c r="H9" i="24"/>
  <c r="G9" i="24"/>
  <c r="F9" i="24"/>
  <c r="E9" i="24"/>
  <c r="D9" i="24"/>
  <c r="C9" i="24"/>
  <c r="H8" i="24"/>
  <c r="G8" i="24"/>
  <c r="F8" i="24"/>
  <c r="E8" i="24"/>
  <c r="D8" i="24"/>
  <c r="C8" i="24"/>
  <c r="H7" i="24"/>
  <c r="G7" i="24"/>
  <c r="F7" i="24"/>
  <c r="E7" i="24"/>
  <c r="D7" i="24"/>
  <c r="C7" i="24"/>
  <c r="H6" i="24"/>
  <c r="G6" i="24"/>
  <c r="F6" i="24"/>
  <c r="E6" i="24"/>
  <c r="D6" i="24"/>
  <c r="C6" i="24"/>
  <c r="H5" i="24"/>
  <c r="G5" i="24"/>
  <c r="F5" i="24"/>
  <c r="E5" i="24"/>
  <c r="D5" i="24"/>
  <c r="C5" i="24"/>
  <c r="H4" i="24"/>
  <c r="G4" i="24"/>
  <c r="F4" i="24"/>
  <c r="E4" i="24"/>
  <c r="D4" i="24"/>
  <c r="C4" i="24"/>
  <c r="H15" i="22"/>
  <c r="G15" i="22"/>
  <c r="F15" i="22"/>
  <c r="E15" i="22"/>
  <c r="D15" i="22"/>
  <c r="C15" i="22"/>
  <c r="H17" i="22"/>
  <c r="G17" i="22"/>
  <c r="F17" i="22"/>
  <c r="E17" i="22"/>
  <c r="D17" i="22"/>
  <c r="C17" i="22"/>
  <c r="H16" i="22"/>
  <c r="G16" i="22"/>
  <c r="F16" i="22"/>
  <c r="E16" i="22"/>
  <c r="D16" i="22"/>
  <c r="C16" i="22"/>
  <c r="F59" i="24"/>
  <c r="C4" i="22"/>
  <c r="D4" i="22"/>
  <c r="E4" i="22"/>
  <c r="F4" i="22"/>
  <c r="G4" i="22"/>
  <c r="H4" i="22"/>
  <c r="C5" i="22"/>
  <c r="D5" i="22"/>
  <c r="E5" i="22"/>
  <c r="F5" i="22"/>
  <c r="G5" i="22"/>
  <c r="H5" i="22"/>
  <c r="H6" i="22"/>
  <c r="G6" i="22"/>
  <c r="F6" i="22"/>
  <c r="E6" i="22"/>
  <c r="D6" i="22"/>
  <c r="C6" i="22"/>
  <c r="F59" i="14"/>
  <c r="F58" i="14"/>
  <c r="F57" i="14"/>
  <c r="F56" i="14"/>
  <c r="F55" i="14"/>
  <c r="F54" i="14"/>
  <c r="F33" i="14"/>
  <c r="F32" i="14"/>
  <c r="F31" i="14"/>
  <c r="F30" i="14"/>
  <c r="F29" i="14"/>
  <c r="F28" i="14"/>
  <c r="F27" i="14"/>
  <c r="M48" i="1"/>
  <c r="L48" i="1"/>
  <c r="K48" i="1"/>
  <c r="J48" i="1"/>
  <c r="I48" i="1"/>
  <c r="H48" i="1"/>
  <c r="G48" i="1"/>
  <c r="F48" i="1"/>
  <c r="E48" i="1"/>
  <c r="D48" i="1"/>
  <c r="C48" i="1"/>
  <c r="F16" i="23" l="1"/>
  <c r="F21" i="22"/>
  <c r="F28" i="24"/>
  <c r="F20" i="23"/>
  <c r="F30" i="24"/>
  <c r="F32" i="24"/>
  <c r="F29" i="24"/>
  <c r="F56" i="24"/>
  <c r="F31" i="24"/>
  <c r="F33" i="24"/>
  <c r="F55" i="24"/>
  <c r="F57" i="24"/>
  <c r="F58" i="24"/>
  <c r="F27" i="24"/>
  <c r="F54" i="24"/>
  <c r="F20" i="22"/>
  <c r="F11" i="22"/>
  <c r="F22" i="22"/>
  <c r="F43" i="23"/>
  <c r="F45" i="23"/>
  <c r="F41" i="23"/>
  <c r="F46" i="23"/>
  <c r="F42" i="23"/>
  <c r="F44" i="23"/>
  <c r="F17" i="23"/>
  <c r="F18" i="23"/>
  <c r="F19" i="23"/>
  <c r="F10" i="22"/>
  <c r="N3" i="2"/>
  <c r="M3" i="2"/>
  <c r="L3" i="2"/>
  <c r="D3" i="2"/>
  <c r="E3" i="2"/>
  <c r="F3" i="2"/>
  <c r="G3" i="2"/>
  <c r="H3" i="2"/>
  <c r="I3" i="2"/>
  <c r="J3" i="2"/>
  <c r="K3" i="2"/>
</calcChain>
</file>

<file path=xl/sharedStrings.xml><?xml version="1.0" encoding="utf-8"?>
<sst xmlns="http://schemas.openxmlformats.org/spreadsheetml/2006/main" count="1496" uniqueCount="306">
  <si>
    <t>Name</t>
  </si>
  <si>
    <t>X</t>
  </si>
  <si>
    <t>Shannon Brown</t>
  </si>
  <si>
    <t>Maria De Silva</t>
  </si>
  <si>
    <t>Graham Gault</t>
  </si>
  <si>
    <t>Iain Macleod</t>
  </si>
  <si>
    <t>Dylan De Silva</t>
  </si>
  <si>
    <t>Gordon Duff</t>
  </si>
  <si>
    <t>Maria DS</t>
  </si>
  <si>
    <t>MDS</t>
  </si>
  <si>
    <t>Iain M</t>
  </si>
  <si>
    <t>IM</t>
  </si>
  <si>
    <t>Final</t>
  </si>
  <si>
    <t>Open Doubles</t>
  </si>
  <si>
    <t>Open Singles</t>
  </si>
  <si>
    <t>Handicap Doubles</t>
  </si>
  <si>
    <t>Veterans Singles</t>
  </si>
  <si>
    <t>Dylan DS</t>
  </si>
  <si>
    <t>Gordon D</t>
  </si>
  <si>
    <t>Paul B</t>
  </si>
  <si>
    <t>Cory D</t>
  </si>
  <si>
    <t>Andrew D</t>
  </si>
  <si>
    <t>Evan R</t>
  </si>
  <si>
    <t>Finley B</t>
  </si>
  <si>
    <t>Olivia M</t>
  </si>
  <si>
    <t>Boyd T</t>
  </si>
  <si>
    <t>DDS</t>
  </si>
  <si>
    <t>GD</t>
  </si>
  <si>
    <t>PB</t>
  </si>
  <si>
    <t>CD</t>
  </si>
  <si>
    <t>AD</t>
  </si>
  <si>
    <t>ER</t>
  </si>
  <si>
    <t>FB</t>
  </si>
  <si>
    <t>OM</t>
  </si>
  <si>
    <t>BT</t>
  </si>
  <si>
    <t>Boyd Telfer</t>
  </si>
  <si>
    <t>Finley Boyd</t>
  </si>
  <si>
    <t>Cory Dawson</t>
  </si>
  <si>
    <t>Graeme Boyd</t>
  </si>
  <si>
    <t>Paul Borrowdale</t>
  </si>
  <si>
    <t>Evan Robertson</t>
  </si>
  <si>
    <t>Andrew Dawson</t>
  </si>
  <si>
    <t>Olivia Maxwell</t>
  </si>
  <si>
    <t>Richard Ishmael</t>
  </si>
  <si>
    <t>Jason Fleming</t>
  </si>
  <si>
    <t>Isaac Ishmael</t>
  </si>
  <si>
    <t>Anne Borrowdale</t>
  </si>
  <si>
    <t>Play-Offs</t>
  </si>
  <si>
    <t>PO1</t>
  </si>
  <si>
    <t>PO2</t>
  </si>
  <si>
    <t>PO3</t>
  </si>
  <si>
    <t>PO4</t>
  </si>
  <si>
    <t>PO5</t>
  </si>
  <si>
    <t>WPO1</t>
  </si>
  <si>
    <t>WPO2</t>
  </si>
  <si>
    <t>WPO4</t>
  </si>
  <si>
    <t>WPO3</t>
  </si>
  <si>
    <t>WPO5</t>
  </si>
  <si>
    <t>Quarter-Finals</t>
  </si>
  <si>
    <t>QF1</t>
  </si>
  <si>
    <t>QF2</t>
  </si>
  <si>
    <t>QF3</t>
  </si>
  <si>
    <t>QF4</t>
  </si>
  <si>
    <t>Semi-Finals</t>
  </si>
  <si>
    <t>SF1</t>
  </si>
  <si>
    <t>WQF1</t>
  </si>
  <si>
    <t>WQF2</t>
  </si>
  <si>
    <t>SF2</t>
  </si>
  <si>
    <t>WQF3</t>
  </si>
  <si>
    <t>WQF4</t>
  </si>
  <si>
    <t>WSF1</t>
  </si>
  <si>
    <t>WSF2</t>
  </si>
  <si>
    <t>WGA</t>
  </si>
  <si>
    <t>RUGB</t>
  </si>
  <si>
    <t>RUGC</t>
  </si>
  <si>
    <t>WGC</t>
  </si>
  <si>
    <t>WGD</t>
  </si>
  <si>
    <t>WGB</t>
  </si>
  <si>
    <t>RUGA</t>
  </si>
  <si>
    <t>RUGD</t>
  </si>
  <si>
    <t>Group A</t>
  </si>
  <si>
    <t>Group B</t>
  </si>
  <si>
    <t>Group C</t>
  </si>
  <si>
    <t>Group D</t>
  </si>
  <si>
    <t>Game 1</t>
  </si>
  <si>
    <t>Game 2</t>
  </si>
  <si>
    <t>Game 3</t>
  </si>
  <si>
    <t>Game 4</t>
  </si>
  <si>
    <t>Game 5</t>
  </si>
  <si>
    <t>Won By</t>
  </si>
  <si>
    <t>C v B</t>
  </si>
  <si>
    <t>D</t>
  </si>
  <si>
    <t>A v D</t>
  </si>
  <si>
    <t>C</t>
  </si>
  <si>
    <t>A v C</t>
  </si>
  <si>
    <t>B</t>
  </si>
  <si>
    <t>B v D</t>
  </si>
  <si>
    <t>A</t>
  </si>
  <si>
    <t>C v D</t>
  </si>
  <si>
    <t>B v A</t>
  </si>
  <si>
    <t>Won</t>
  </si>
  <si>
    <t>Lost</t>
  </si>
  <si>
    <t>Position</t>
  </si>
  <si>
    <t>A v E</t>
  </si>
  <si>
    <t>B v C</t>
  </si>
  <si>
    <t>E</t>
  </si>
  <si>
    <t>D v E</t>
  </si>
  <si>
    <t>A v B</t>
  </si>
  <si>
    <t>Open Singles - Groups</t>
  </si>
  <si>
    <t>Open Singles - Knockouts</t>
  </si>
  <si>
    <t>Andrew / Richard</t>
  </si>
  <si>
    <t>Minors U13</t>
  </si>
  <si>
    <t>Cadets U15</t>
  </si>
  <si>
    <t>Juniors U18</t>
  </si>
  <si>
    <t>Mixed Juniors (U13/U15/U18)</t>
  </si>
  <si>
    <t>B v F</t>
  </si>
  <si>
    <t>D v C</t>
  </si>
  <si>
    <t>B v E</t>
  </si>
  <si>
    <t>A v F</t>
  </si>
  <si>
    <t>C v F</t>
  </si>
  <si>
    <t>E v F</t>
  </si>
  <si>
    <t>D v F</t>
  </si>
  <si>
    <t>F</t>
  </si>
  <si>
    <t>A v G</t>
  </si>
  <si>
    <t>F v G</t>
  </si>
  <si>
    <t>E v G</t>
  </si>
  <si>
    <t>C v E</t>
  </si>
  <si>
    <t>D v G</t>
  </si>
  <si>
    <t>C v G</t>
  </si>
  <si>
    <t>B v G</t>
  </si>
  <si>
    <t>G</t>
  </si>
  <si>
    <t>Shannon Brown (U18)</t>
  </si>
  <si>
    <t>W13A</t>
  </si>
  <si>
    <t>RU13B</t>
  </si>
  <si>
    <t>RU13A</t>
  </si>
  <si>
    <t>W13B</t>
  </si>
  <si>
    <t>W15A</t>
  </si>
  <si>
    <t>RU15B</t>
  </si>
  <si>
    <t>RU15A</t>
  </si>
  <si>
    <t>W15B</t>
  </si>
  <si>
    <t>W18A</t>
  </si>
  <si>
    <t>RU18B</t>
  </si>
  <si>
    <t>RU18A</t>
  </si>
  <si>
    <t>W18B</t>
  </si>
  <si>
    <t>Jason / Paul</t>
  </si>
  <si>
    <t>Cory / Isaac</t>
  </si>
  <si>
    <t>Chris / Cormac</t>
  </si>
  <si>
    <t>Finley / Graeme</t>
  </si>
  <si>
    <t>Darragh / James</t>
  </si>
  <si>
    <t>Olivia / Evan</t>
  </si>
  <si>
    <t>Dylan / Maria</t>
  </si>
  <si>
    <t>Gordon / Shona</t>
  </si>
  <si>
    <t>Graham / Kay</t>
  </si>
  <si>
    <t>Dawid Sulkowski</t>
  </si>
  <si>
    <t>Shona Morton</t>
  </si>
  <si>
    <t>David Niven</t>
  </si>
  <si>
    <t>Steve Cussell</t>
  </si>
  <si>
    <t>Jim Hutchison</t>
  </si>
  <si>
    <t>Rod Cowen</t>
  </si>
  <si>
    <t>Phil Jones</t>
  </si>
  <si>
    <t>Robert Wilson</t>
  </si>
  <si>
    <t>Graham / Phil</t>
  </si>
  <si>
    <t>Jane / Elaine</t>
  </si>
  <si>
    <t>Rod / Robert McG</t>
  </si>
  <si>
    <t>Scott / Robert W</t>
  </si>
  <si>
    <t>Paul / Anne</t>
  </si>
  <si>
    <t>Veterans Doubles</t>
  </si>
  <si>
    <t>Ladies Singles</t>
  </si>
  <si>
    <t>Jane Shearn</t>
  </si>
  <si>
    <t>Elaine Colquhoun</t>
  </si>
  <si>
    <t>Megan Smith</t>
  </si>
  <si>
    <t>Heather McColm</t>
  </si>
  <si>
    <t>Handicap Singles - Band 1</t>
  </si>
  <si>
    <t>Handicap Singles - Band 2</t>
  </si>
  <si>
    <t>Isaac Ishmael (U15/U18)</t>
  </si>
  <si>
    <t>Evan Robertson (U18)</t>
  </si>
  <si>
    <t>Darragh Fraeil (U15/U18)</t>
  </si>
  <si>
    <t>Boyd Telfer (U13/U15/U18)</t>
  </si>
  <si>
    <t>Keir Niven-Duffy (U13/U15/U18)</t>
  </si>
  <si>
    <t>Nathan Proudlock (U13/U15/U18)</t>
  </si>
  <si>
    <t>Cory Dawson (U15/U18)</t>
  </si>
  <si>
    <t>Finley Boyd (U15/U18)</t>
  </si>
  <si>
    <t>Fergus Paterson (U13/U15/U18)</t>
  </si>
  <si>
    <t>Dawid / Jim</t>
  </si>
  <si>
    <t>Friday 15th March</t>
  </si>
  <si>
    <t>Saturday 16th March</t>
  </si>
  <si>
    <t>Sunday 17th March</t>
  </si>
  <si>
    <t>Handicap Band 1</t>
  </si>
  <si>
    <t>Handicap Band 2</t>
  </si>
  <si>
    <t>Darragh Fraeil</t>
  </si>
  <si>
    <t>Keir Niven-Duffy</t>
  </si>
  <si>
    <t>Nathan Proudlock</t>
  </si>
  <si>
    <t>Fergus Paterson</t>
  </si>
  <si>
    <t>Carrie Miller</t>
  </si>
  <si>
    <t>Theuns Wiese</t>
  </si>
  <si>
    <t>Theuns Wiese (U13/U15/U18)</t>
  </si>
  <si>
    <t>Chris Fraeil</t>
  </si>
  <si>
    <t>Cormac Fraeil</t>
  </si>
  <si>
    <t>James Nelson</t>
  </si>
  <si>
    <t>Kay Solaja</t>
  </si>
  <si>
    <t>Scott Train</t>
  </si>
  <si>
    <t>Robert McGowan</t>
  </si>
  <si>
    <t>June Marchbank</t>
  </si>
  <si>
    <t>Lewis Potter</t>
  </si>
  <si>
    <t>U13 Minors</t>
  </si>
  <si>
    <t>U15 Cadets</t>
  </si>
  <si>
    <t>U18 Juniors</t>
  </si>
  <si>
    <t xml:space="preserve"> </t>
  </si>
  <si>
    <t>U15 Cadet Girls</t>
  </si>
  <si>
    <t>U18 Junior Girls</t>
  </si>
  <si>
    <t>Theuns Wiesse</t>
  </si>
  <si>
    <t>Results to be extracted from Mixed Juniors group</t>
  </si>
  <si>
    <t>Jason F</t>
  </si>
  <si>
    <t>Graham G</t>
  </si>
  <si>
    <t>Kay S</t>
  </si>
  <si>
    <t>Anne B</t>
  </si>
  <si>
    <t>Jim H</t>
  </si>
  <si>
    <t>Isaac I</t>
  </si>
  <si>
    <t>JF</t>
  </si>
  <si>
    <t>GG</t>
  </si>
  <si>
    <t>KS</t>
  </si>
  <si>
    <t>AB</t>
  </si>
  <si>
    <t>JH</t>
  </si>
  <si>
    <t>The higher handicap player will be given a head start in each set e.g. a player with +8 will start 9-0 up against a player with -1</t>
  </si>
  <si>
    <t>Handicaps - Band 1</t>
  </si>
  <si>
    <t>Handicaps - Band 2</t>
  </si>
  <si>
    <t>Phil J</t>
  </si>
  <si>
    <t>Lewis P</t>
  </si>
  <si>
    <t>Scott T</t>
  </si>
  <si>
    <t>Rod C</t>
  </si>
  <si>
    <t>June M</t>
  </si>
  <si>
    <t>Robert W</t>
  </si>
  <si>
    <t>Megan S</t>
  </si>
  <si>
    <t>Heather McC</t>
  </si>
  <si>
    <t>PJ</t>
  </si>
  <si>
    <t>LP</t>
  </si>
  <si>
    <t>ST</t>
  </si>
  <si>
    <t>RC</t>
  </si>
  <si>
    <t>JM</t>
  </si>
  <si>
    <t>RW</t>
  </si>
  <si>
    <t>MS</t>
  </si>
  <si>
    <t>Gordon Duff (+2)</t>
  </si>
  <si>
    <t>Isaac Ishmael (+13)</t>
  </si>
  <si>
    <t>Cory Dawson (+10)</t>
  </si>
  <si>
    <t>Kay Solaja (+2)</t>
  </si>
  <si>
    <t>Iain Macleod (+5)</t>
  </si>
  <si>
    <t>Maria De Silva (+3)</t>
  </si>
  <si>
    <t>Graham Gault (+1)</t>
  </si>
  <si>
    <t>Dylan De Silva (-12)</t>
  </si>
  <si>
    <t>Paul Borrowdale (-1)</t>
  </si>
  <si>
    <t>Anne Borrowdale (+8)</t>
  </si>
  <si>
    <t>Jim Hutchinson (+10)</t>
  </si>
  <si>
    <t>Andrew Dawson (-12)</t>
  </si>
  <si>
    <t>Finley Boyd (-5)</t>
  </si>
  <si>
    <t>Jason F / Heather McC</t>
  </si>
  <si>
    <t>Paul B / Megan S</t>
  </si>
  <si>
    <t>Graham G / Rod C</t>
  </si>
  <si>
    <t>Kay S / Elaine C</t>
  </si>
  <si>
    <t>Shona M / Jane S</t>
  </si>
  <si>
    <t>Iain M / Robert W</t>
  </si>
  <si>
    <t>Anne B / Phil J</t>
  </si>
  <si>
    <t>Jim H / Boyd T</t>
  </si>
  <si>
    <t>Finley B / Lewis P</t>
  </si>
  <si>
    <t>Jason Fleming (-10)</t>
  </si>
  <si>
    <t>Heather McColm (+12)</t>
  </si>
  <si>
    <t>Evan Robertson (+3)</t>
  </si>
  <si>
    <t>Megan Smith (+9)</t>
  </si>
  <si>
    <t>Olivia Maxwell (+3)</t>
  </si>
  <si>
    <t>Robert Wilson (+8)</t>
  </si>
  <si>
    <t>Rod Cowen (+6)</t>
  </si>
  <si>
    <t>Boyd Telfer (+4)</t>
  </si>
  <si>
    <t>Scott Train (+5)</t>
  </si>
  <si>
    <t>Phil Jones (+3)</t>
  </si>
  <si>
    <t>Lewis Potter (+4)</t>
  </si>
  <si>
    <t>June Marchbank (+8)</t>
  </si>
  <si>
    <t>Service</t>
  </si>
  <si>
    <t>If there is an odd numbered handicap e.g. 0-1, 5-0 etc. then the first server will serve only once and then the set will continue as normal with the opponent serving twice and so on.  Please remember that whoever wins the toss at the beginning of a match can choose who serves first.</t>
  </si>
  <si>
    <t>Sudden Death</t>
  </si>
  <si>
    <t>Change of Ends</t>
  </si>
  <si>
    <r>
      <t xml:space="preserve">If a player starts on </t>
    </r>
    <r>
      <rPr>
        <b/>
        <u/>
        <sz val="11"/>
        <color theme="1"/>
        <rFont val="Calibri"/>
        <family val="2"/>
        <scheme val="minor"/>
      </rPr>
      <t>0</t>
    </r>
    <r>
      <rPr>
        <sz val="11"/>
        <color theme="1"/>
        <rFont val="Calibri"/>
        <family val="2"/>
        <scheme val="minor"/>
      </rPr>
      <t xml:space="preserve"> points then they will change ends if this player reaches </t>
    </r>
    <r>
      <rPr>
        <b/>
        <u/>
        <sz val="11"/>
        <color theme="1"/>
        <rFont val="Calibri"/>
        <family val="2"/>
        <scheme val="minor"/>
      </rPr>
      <t>10</t>
    </r>
    <r>
      <rPr>
        <sz val="11"/>
        <color theme="1"/>
        <rFont val="Calibri"/>
        <family val="2"/>
        <scheme val="minor"/>
      </rPr>
      <t xml:space="preserve"> points.</t>
    </r>
  </si>
  <si>
    <r>
      <t xml:space="preserve">If a player starts on </t>
    </r>
    <r>
      <rPr>
        <b/>
        <u/>
        <sz val="11"/>
        <color theme="1"/>
        <rFont val="Calibri"/>
        <family val="2"/>
        <scheme val="minor"/>
      </rPr>
      <t>1</t>
    </r>
    <r>
      <rPr>
        <sz val="11"/>
        <color theme="1"/>
        <rFont val="Calibri"/>
        <family val="2"/>
        <scheme val="minor"/>
      </rPr>
      <t xml:space="preserve"> or </t>
    </r>
    <r>
      <rPr>
        <b/>
        <u/>
        <sz val="11"/>
        <color theme="1"/>
        <rFont val="Calibri"/>
        <family val="2"/>
        <scheme val="minor"/>
      </rPr>
      <t>2</t>
    </r>
    <r>
      <rPr>
        <sz val="11"/>
        <color theme="1"/>
        <rFont val="Calibri"/>
        <family val="2"/>
        <scheme val="minor"/>
      </rPr>
      <t xml:space="preserve"> points then they will change ends if this player reaches </t>
    </r>
    <r>
      <rPr>
        <b/>
        <u/>
        <sz val="11"/>
        <color theme="1"/>
        <rFont val="Calibri"/>
        <family val="2"/>
        <scheme val="minor"/>
      </rPr>
      <t>11</t>
    </r>
    <r>
      <rPr>
        <sz val="11"/>
        <color theme="1"/>
        <rFont val="Calibri"/>
        <family val="2"/>
        <scheme val="minor"/>
      </rPr>
      <t>.</t>
    </r>
  </si>
  <si>
    <r>
      <t xml:space="preserve">If a player starts on </t>
    </r>
    <r>
      <rPr>
        <b/>
        <u/>
        <sz val="11"/>
        <color theme="1"/>
        <rFont val="Calibri"/>
        <family val="2"/>
        <scheme val="minor"/>
      </rPr>
      <t>3</t>
    </r>
    <r>
      <rPr>
        <sz val="11"/>
        <color theme="1"/>
        <rFont val="Calibri"/>
        <family val="2"/>
        <scheme val="minor"/>
      </rPr>
      <t xml:space="preserve"> or </t>
    </r>
    <r>
      <rPr>
        <b/>
        <u/>
        <sz val="11"/>
        <color theme="1"/>
        <rFont val="Calibri"/>
        <family val="2"/>
        <scheme val="minor"/>
      </rPr>
      <t>4</t>
    </r>
    <r>
      <rPr>
        <sz val="11"/>
        <color theme="1"/>
        <rFont val="Calibri"/>
        <family val="2"/>
        <scheme val="minor"/>
      </rPr>
      <t xml:space="preserve"> points then they will change ends if this player reaches </t>
    </r>
    <r>
      <rPr>
        <b/>
        <u/>
        <sz val="11"/>
        <color theme="1"/>
        <rFont val="Calibri"/>
        <family val="2"/>
        <scheme val="minor"/>
      </rPr>
      <t>12</t>
    </r>
    <r>
      <rPr>
        <sz val="11"/>
        <color theme="1"/>
        <rFont val="Calibri"/>
        <family val="2"/>
        <scheme val="minor"/>
      </rPr>
      <t>.</t>
    </r>
  </si>
  <si>
    <r>
      <t xml:space="preserve">If a player starts on </t>
    </r>
    <r>
      <rPr>
        <b/>
        <u/>
        <sz val="11"/>
        <color theme="1"/>
        <rFont val="Calibri"/>
        <family val="2"/>
        <scheme val="minor"/>
      </rPr>
      <t>5</t>
    </r>
    <r>
      <rPr>
        <sz val="11"/>
        <color theme="1"/>
        <rFont val="Calibri"/>
        <family val="2"/>
        <scheme val="minor"/>
      </rPr>
      <t xml:space="preserve"> or </t>
    </r>
    <r>
      <rPr>
        <b/>
        <u/>
        <sz val="11"/>
        <color theme="1"/>
        <rFont val="Calibri"/>
        <family val="2"/>
        <scheme val="minor"/>
      </rPr>
      <t>6</t>
    </r>
    <r>
      <rPr>
        <sz val="11"/>
        <color theme="1"/>
        <rFont val="Calibri"/>
        <family val="2"/>
        <scheme val="minor"/>
      </rPr>
      <t xml:space="preserve"> points then they will change ends if this player reaches </t>
    </r>
    <r>
      <rPr>
        <b/>
        <u/>
        <sz val="11"/>
        <color theme="1"/>
        <rFont val="Calibri"/>
        <family val="2"/>
        <scheme val="minor"/>
      </rPr>
      <t>13</t>
    </r>
    <r>
      <rPr>
        <sz val="11"/>
        <color theme="1"/>
        <rFont val="Calibri"/>
        <family val="2"/>
        <scheme val="minor"/>
      </rPr>
      <t>.</t>
    </r>
  </si>
  <si>
    <r>
      <t xml:space="preserve">If a player starts on </t>
    </r>
    <r>
      <rPr>
        <b/>
        <u/>
        <sz val="11"/>
        <color theme="1"/>
        <rFont val="Calibri"/>
        <family val="2"/>
        <scheme val="minor"/>
      </rPr>
      <t>7</t>
    </r>
    <r>
      <rPr>
        <sz val="11"/>
        <color theme="1"/>
        <rFont val="Calibri"/>
        <family val="2"/>
        <scheme val="minor"/>
      </rPr>
      <t xml:space="preserve"> or </t>
    </r>
    <r>
      <rPr>
        <b/>
        <u/>
        <sz val="11"/>
        <color theme="1"/>
        <rFont val="Calibri"/>
        <family val="2"/>
        <scheme val="minor"/>
      </rPr>
      <t>8</t>
    </r>
    <r>
      <rPr>
        <sz val="11"/>
        <color theme="1"/>
        <rFont val="Calibri"/>
        <family val="2"/>
        <scheme val="minor"/>
      </rPr>
      <t xml:space="preserve"> points then they will change ends if this player reaches </t>
    </r>
    <r>
      <rPr>
        <b/>
        <u/>
        <sz val="11"/>
        <color theme="1"/>
        <rFont val="Calibri"/>
        <family val="2"/>
        <scheme val="minor"/>
      </rPr>
      <t>14</t>
    </r>
    <r>
      <rPr>
        <sz val="11"/>
        <color theme="1"/>
        <rFont val="Calibri"/>
        <family val="2"/>
        <scheme val="minor"/>
      </rPr>
      <t>.</t>
    </r>
  </si>
  <si>
    <r>
      <t xml:space="preserve">If a player starts on </t>
    </r>
    <r>
      <rPr>
        <b/>
        <u/>
        <sz val="11"/>
        <color theme="1"/>
        <rFont val="Calibri"/>
        <family val="2"/>
        <scheme val="minor"/>
      </rPr>
      <t>9</t>
    </r>
    <r>
      <rPr>
        <sz val="11"/>
        <color theme="1"/>
        <rFont val="Calibri"/>
        <family val="2"/>
        <scheme val="minor"/>
      </rPr>
      <t xml:space="preserve"> or </t>
    </r>
    <r>
      <rPr>
        <b/>
        <u/>
        <sz val="11"/>
        <color theme="1"/>
        <rFont val="Calibri"/>
        <family val="2"/>
        <scheme val="minor"/>
      </rPr>
      <t>10</t>
    </r>
    <r>
      <rPr>
        <sz val="11"/>
        <color theme="1"/>
        <rFont val="Calibri"/>
        <family val="2"/>
        <scheme val="minor"/>
      </rPr>
      <t xml:space="preserve"> points then they will change ends if this player reaches </t>
    </r>
    <r>
      <rPr>
        <b/>
        <u/>
        <sz val="11"/>
        <color theme="1"/>
        <rFont val="Calibri"/>
        <family val="2"/>
        <scheme val="minor"/>
      </rPr>
      <t>15</t>
    </r>
    <r>
      <rPr>
        <sz val="11"/>
        <color theme="1"/>
        <rFont val="Calibri"/>
        <family val="2"/>
        <scheme val="minor"/>
      </rPr>
      <t>.</t>
    </r>
  </si>
  <si>
    <r>
      <t xml:space="preserve">If a player starts on </t>
    </r>
    <r>
      <rPr>
        <b/>
        <u/>
        <sz val="11"/>
        <color theme="1"/>
        <rFont val="Calibri"/>
        <family val="2"/>
        <scheme val="minor"/>
      </rPr>
      <t>11</t>
    </r>
    <r>
      <rPr>
        <sz val="11"/>
        <color theme="1"/>
        <rFont val="Calibri"/>
        <family val="2"/>
        <scheme val="minor"/>
      </rPr>
      <t xml:space="preserve"> or </t>
    </r>
    <r>
      <rPr>
        <b/>
        <u/>
        <sz val="11"/>
        <color theme="1"/>
        <rFont val="Calibri"/>
        <family val="2"/>
        <scheme val="minor"/>
      </rPr>
      <t>12</t>
    </r>
    <r>
      <rPr>
        <sz val="11"/>
        <color theme="1"/>
        <rFont val="Calibri"/>
        <family val="2"/>
        <scheme val="minor"/>
      </rPr>
      <t xml:space="preserve"> points then they will change ends if this player reaches </t>
    </r>
    <r>
      <rPr>
        <b/>
        <u/>
        <sz val="11"/>
        <color theme="1"/>
        <rFont val="Calibri"/>
        <family val="2"/>
        <scheme val="minor"/>
      </rPr>
      <t>16</t>
    </r>
    <r>
      <rPr>
        <sz val="11"/>
        <color theme="1"/>
        <rFont val="Calibri"/>
        <family val="2"/>
        <scheme val="minor"/>
      </rPr>
      <t>.</t>
    </r>
  </si>
  <si>
    <r>
      <t xml:space="preserve">If a player starts on </t>
    </r>
    <r>
      <rPr>
        <b/>
        <u/>
        <sz val="11"/>
        <color theme="1"/>
        <rFont val="Calibri"/>
        <family val="2"/>
        <scheme val="minor"/>
      </rPr>
      <t>13</t>
    </r>
    <r>
      <rPr>
        <sz val="11"/>
        <color theme="1"/>
        <rFont val="Calibri"/>
        <family val="2"/>
        <scheme val="minor"/>
      </rPr>
      <t xml:space="preserve"> or </t>
    </r>
    <r>
      <rPr>
        <b/>
        <u/>
        <sz val="11"/>
        <color theme="1"/>
        <rFont val="Calibri"/>
        <family val="2"/>
        <scheme val="minor"/>
      </rPr>
      <t>14</t>
    </r>
    <r>
      <rPr>
        <sz val="11"/>
        <color theme="1"/>
        <rFont val="Calibri"/>
        <family val="2"/>
        <scheme val="minor"/>
      </rPr>
      <t xml:space="preserve"> points then they will change ends if this player reaches </t>
    </r>
    <r>
      <rPr>
        <b/>
        <u/>
        <sz val="11"/>
        <color theme="1"/>
        <rFont val="Calibri"/>
        <family val="2"/>
        <scheme val="minor"/>
      </rPr>
      <t>17</t>
    </r>
    <r>
      <rPr>
        <sz val="11"/>
        <color theme="1"/>
        <rFont val="Calibri"/>
        <family val="2"/>
        <scheme val="minor"/>
      </rPr>
      <t>.</t>
    </r>
  </si>
  <si>
    <r>
      <t xml:space="preserve">If a player starts on </t>
    </r>
    <r>
      <rPr>
        <b/>
        <u/>
        <sz val="11"/>
        <color theme="1"/>
        <rFont val="Calibri"/>
        <family val="2"/>
        <scheme val="minor"/>
      </rPr>
      <t>15</t>
    </r>
    <r>
      <rPr>
        <sz val="11"/>
        <color theme="1"/>
        <rFont val="Calibri"/>
        <family val="2"/>
        <scheme val="minor"/>
      </rPr>
      <t xml:space="preserve"> or </t>
    </r>
    <r>
      <rPr>
        <b/>
        <u/>
        <sz val="11"/>
        <color theme="1"/>
        <rFont val="Calibri"/>
        <family val="2"/>
        <scheme val="minor"/>
      </rPr>
      <t>16</t>
    </r>
    <r>
      <rPr>
        <sz val="11"/>
        <color theme="1"/>
        <rFont val="Calibri"/>
        <family val="2"/>
        <scheme val="minor"/>
      </rPr>
      <t xml:space="preserve"> points then they will change ends if this player reaches </t>
    </r>
    <r>
      <rPr>
        <b/>
        <u/>
        <sz val="11"/>
        <color theme="1"/>
        <rFont val="Calibri"/>
        <family val="2"/>
        <scheme val="minor"/>
      </rPr>
      <t>18</t>
    </r>
    <r>
      <rPr>
        <sz val="11"/>
        <color theme="1"/>
        <rFont val="Calibri"/>
        <family val="2"/>
        <scheme val="minor"/>
      </rPr>
      <t>.</t>
    </r>
  </si>
  <si>
    <r>
      <t xml:space="preserve">If a player starts on </t>
    </r>
    <r>
      <rPr>
        <b/>
        <u/>
        <sz val="11"/>
        <color theme="1"/>
        <rFont val="Calibri"/>
        <family val="2"/>
        <scheme val="minor"/>
      </rPr>
      <t>17</t>
    </r>
    <r>
      <rPr>
        <sz val="11"/>
        <color theme="1"/>
        <rFont val="Calibri"/>
        <family val="2"/>
        <scheme val="minor"/>
      </rPr>
      <t xml:space="preserve"> or </t>
    </r>
    <r>
      <rPr>
        <b/>
        <u/>
        <sz val="11"/>
        <color theme="1"/>
        <rFont val="Calibri"/>
        <family val="2"/>
        <scheme val="minor"/>
      </rPr>
      <t>18</t>
    </r>
    <r>
      <rPr>
        <sz val="11"/>
        <color theme="1"/>
        <rFont val="Calibri"/>
        <family val="2"/>
        <scheme val="minor"/>
      </rPr>
      <t xml:space="preserve"> points then they will change ends if this player reaches </t>
    </r>
    <r>
      <rPr>
        <b/>
        <u/>
        <sz val="11"/>
        <color theme="1"/>
        <rFont val="Calibri"/>
        <family val="2"/>
        <scheme val="minor"/>
      </rPr>
      <t>19</t>
    </r>
    <r>
      <rPr>
        <sz val="11"/>
        <color theme="1"/>
        <rFont val="Calibri"/>
        <family val="2"/>
        <scheme val="minor"/>
      </rPr>
      <t>.</t>
    </r>
  </si>
  <si>
    <t>Handicap Singles</t>
  </si>
  <si>
    <t>Matches are to be played using a handicap system.</t>
  </si>
  <si>
    <t>If it is a scratch game i.e. no handicap then a set must be decided by two clear points as normal e.g. 22-20, 28-30 etc.</t>
  </si>
  <si>
    <t>Format</t>
  </si>
  <si>
    <t>Matches are played to 21 points and are best-of-three sets.</t>
  </si>
  <si>
    <t>When handicaps are in operation, if a set reaches 20-20, sudden death comes into play i.e. the next point wins.</t>
  </si>
  <si>
    <r>
      <t xml:space="preserve">In the final deciding set, players will change ends </t>
    </r>
    <r>
      <rPr>
        <b/>
        <sz val="11"/>
        <color theme="1"/>
        <rFont val="Calibri"/>
        <family val="2"/>
        <scheme val="minor"/>
      </rPr>
      <t>ONCE</t>
    </r>
    <r>
      <rPr>
        <sz val="11"/>
        <color theme="1"/>
        <rFont val="Calibri"/>
        <family val="2"/>
        <scheme val="minor"/>
      </rPr>
      <t xml:space="preserve"> depending on when one of the players reaches a specific score first:</t>
    </r>
  </si>
  <si>
    <r>
      <t xml:space="preserve">If a player starts on </t>
    </r>
    <r>
      <rPr>
        <b/>
        <u/>
        <sz val="11"/>
        <color theme="1"/>
        <rFont val="Calibri"/>
        <family val="2"/>
        <scheme val="minor"/>
      </rPr>
      <t>19</t>
    </r>
    <r>
      <rPr>
        <sz val="11"/>
        <color theme="1"/>
        <rFont val="Calibri"/>
        <family val="2"/>
        <scheme val="minor"/>
      </rPr>
      <t xml:space="preserve"> points then they will change ends if this player reaches </t>
    </r>
    <r>
      <rPr>
        <b/>
        <u/>
        <sz val="11"/>
        <color theme="1"/>
        <rFont val="Calibri"/>
        <family val="2"/>
        <scheme val="minor"/>
      </rPr>
      <t>20</t>
    </r>
    <r>
      <rPr>
        <sz val="11"/>
        <color theme="1"/>
        <rFont val="Calibri"/>
        <family val="2"/>
        <scheme val="minor"/>
      </rPr>
      <t>.</t>
    </r>
  </si>
  <si>
    <t>Disability Event</t>
  </si>
  <si>
    <t>Draw and format of the event will be arranged on the day.</t>
  </si>
  <si>
    <t>Gordon / Jim</t>
  </si>
  <si>
    <t>Carrie Miller (U15/U18)</t>
  </si>
  <si>
    <t>C v A</t>
  </si>
  <si>
    <t>D v B</t>
  </si>
  <si>
    <t>E v A</t>
  </si>
  <si>
    <t>E v C</t>
  </si>
  <si>
    <t>Olivia Maxwell (U13/U15/U18)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</si>
</sst>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C000"/>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26">
    <xf numFmtId="0" fontId="0" fillId="0" borderId="0" xfId="0"/>
    <xf numFmtId="0" fontId="1" fillId="0" borderId="1" xfId="0" applyFont="1" applyBorder="1" applyAlignment="1">
      <alignment vertical="top"/>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0" fillId="0" borderId="13" xfId="0" applyBorder="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4" borderId="17" xfId="0" applyFill="1" applyBorder="1" applyAlignment="1">
      <alignment horizontal="center"/>
    </xf>
    <xf numFmtId="0" fontId="0" fillId="2" borderId="26" xfId="0" applyFill="1" applyBorder="1" applyAlignment="1">
      <alignment horizontal="center"/>
    </xf>
    <xf numFmtId="0" fontId="0" fillId="5" borderId="13" xfId="0" applyFill="1" applyBorder="1"/>
    <xf numFmtId="0" fontId="0" fillId="4" borderId="16" xfId="0" applyFill="1" applyBorder="1" applyAlignment="1">
      <alignment horizontal="center"/>
    </xf>
    <xf numFmtId="0" fontId="0" fillId="3" borderId="13" xfId="0" applyFill="1" applyBorder="1"/>
    <xf numFmtId="0" fontId="0" fillId="4" borderId="11" xfId="0" applyFill="1" applyBorder="1" applyAlignment="1">
      <alignment horizontal="center"/>
    </xf>
    <xf numFmtId="0" fontId="0" fillId="4" borderId="10" xfId="0" applyFill="1" applyBorder="1" applyAlignment="1">
      <alignment horizontal="center"/>
    </xf>
    <xf numFmtId="0" fontId="0" fillId="3" borderId="8"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0" borderId="27" xfId="0" applyBorder="1" applyAlignment="1">
      <alignment horizontal="center"/>
    </xf>
    <xf numFmtId="0" fontId="0" fillId="0" borderId="1" xfId="0" applyBorder="1"/>
    <xf numFmtId="0" fontId="0" fillId="3" borderId="29" xfId="0" applyFill="1" applyBorder="1" applyAlignment="1">
      <alignment horizontal="center"/>
    </xf>
    <xf numFmtId="0" fontId="0" fillId="5" borderId="29" xfId="0" applyFill="1" applyBorder="1" applyAlignment="1">
      <alignment horizontal="center"/>
    </xf>
    <xf numFmtId="0" fontId="0" fillId="3" borderId="30" xfId="0" applyFill="1" applyBorder="1" applyAlignment="1">
      <alignment horizontal="center"/>
    </xf>
    <xf numFmtId="0" fontId="1" fillId="0" borderId="0" xfId="0" applyFont="1"/>
    <xf numFmtId="0" fontId="1" fillId="0" borderId="27" xfId="0" applyFont="1" applyBorder="1"/>
    <xf numFmtId="0" fontId="0" fillId="2" borderId="31" xfId="0" applyFill="1" applyBorder="1" applyAlignment="1">
      <alignment horizontal="center"/>
    </xf>
    <xf numFmtId="0" fontId="0" fillId="0" borderId="16" xfId="0" applyBorder="1"/>
    <xf numFmtId="0" fontId="0" fillId="0" borderId="17" xfId="0" applyBorder="1"/>
    <xf numFmtId="0" fontId="0" fillId="0" borderId="24" xfId="0" applyBorder="1"/>
    <xf numFmtId="0" fontId="0" fillId="0" borderId="23" xfId="0" applyBorder="1"/>
    <xf numFmtId="0" fontId="0" fillId="0" borderId="15" xfId="0" applyBorder="1"/>
    <xf numFmtId="0" fontId="0" fillId="0" borderId="25" xfId="0" applyBorder="1"/>
    <xf numFmtId="0" fontId="0" fillId="2" borderId="34" xfId="0" applyFill="1" applyBorder="1" applyAlignment="1">
      <alignment horizontal="center"/>
    </xf>
    <xf numFmtId="0" fontId="0" fillId="0" borderId="11" xfId="0" applyBorder="1"/>
    <xf numFmtId="0" fontId="0" fillId="0" borderId="11" xfId="0" applyBorder="1" applyAlignment="1">
      <alignment horizontal="center"/>
    </xf>
    <xf numFmtId="0" fontId="0" fillId="2" borderId="4" xfId="0" applyFill="1" applyBorder="1" applyAlignment="1">
      <alignment horizontal="center"/>
    </xf>
    <xf numFmtId="0" fontId="0" fillId="0" borderId="6" xfId="0" applyBorder="1"/>
    <xf numFmtId="0" fontId="0" fillId="0" borderId="7" xfId="0" applyBorder="1"/>
    <xf numFmtId="0" fontId="0" fillId="0" borderId="12" xfId="0" applyBorder="1"/>
    <xf numFmtId="0" fontId="0" fillId="2" borderId="32" xfId="0" applyFill="1" applyBorder="1" applyAlignment="1">
      <alignment horizontal="center"/>
    </xf>
    <xf numFmtId="0" fontId="0" fillId="2" borderId="7" xfId="0" applyFill="1" applyBorder="1" applyAlignment="1">
      <alignment horizontal="center"/>
    </xf>
    <xf numFmtId="0" fontId="0" fillId="4" borderId="11" xfId="0" applyFill="1" applyBorder="1"/>
    <xf numFmtId="0" fontId="0" fillId="4" borderId="16" xfId="0" applyFill="1" applyBorder="1"/>
    <xf numFmtId="0" fontId="0" fillId="0" borderId="35" xfId="0" applyBorder="1"/>
    <xf numFmtId="0" fontId="0" fillId="0" borderId="31" xfId="0" applyBorder="1" applyAlignment="1">
      <alignment horizontal="center"/>
    </xf>
    <xf numFmtId="0" fontId="0" fillId="0" borderId="32" xfId="0" applyBorder="1" applyAlignment="1">
      <alignment horizontal="center"/>
    </xf>
    <xf numFmtId="0" fontId="0" fillId="0" borderId="5" xfId="0" applyBorder="1"/>
    <xf numFmtId="0" fontId="0" fillId="0" borderId="10" xfId="0" applyBorder="1"/>
    <xf numFmtId="0" fontId="0" fillId="0" borderId="26" xfId="0" applyBorder="1" applyAlignment="1">
      <alignment horizontal="center"/>
    </xf>
    <xf numFmtId="0" fontId="0" fillId="0" borderId="10" xfId="0" applyBorder="1" applyAlignment="1">
      <alignment horizontal="center"/>
    </xf>
    <xf numFmtId="16" fontId="0" fillId="0" borderId="10" xfId="0" applyNumberFormat="1" applyBorder="1" applyAlignment="1">
      <alignment horizontal="center"/>
    </xf>
    <xf numFmtId="0" fontId="0" fillId="0" borderId="12" xfId="0" applyBorder="1" applyAlignment="1">
      <alignment horizontal="center"/>
    </xf>
    <xf numFmtId="0" fontId="0" fillId="0" borderId="9" xfId="0" applyBorder="1"/>
    <xf numFmtId="0" fontId="0" fillId="0" borderId="14" xfId="0" applyBorder="1"/>
    <xf numFmtId="0" fontId="0" fillId="0" borderId="33" xfId="0" applyBorder="1"/>
    <xf numFmtId="0" fontId="0" fillId="0" borderId="22" xfId="0" applyBorder="1"/>
    <xf numFmtId="0" fontId="0" fillId="0" borderId="8" xfId="0" applyBorder="1"/>
    <xf numFmtId="0" fontId="0" fillId="0" borderId="9" xfId="0" applyBorder="1" applyAlignment="1">
      <alignment horizontal="center"/>
    </xf>
    <xf numFmtId="0" fontId="0" fillId="0" borderId="18"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5" borderId="22" xfId="0" applyFill="1" applyBorder="1"/>
    <xf numFmtId="0" fontId="0" fillId="3" borderId="28" xfId="0" applyFill="1" applyBorder="1" applyAlignment="1">
      <alignment horizontal="center"/>
    </xf>
    <xf numFmtId="0" fontId="0" fillId="4" borderId="12" xfId="0" applyFill="1" applyBorder="1" applyAlignment="1">
      <alignment horizontal="center"/>
    </xf>
    <xf numFmtId="0" fontId="0" fillId="3" borderId="22" xfId="0" applyFill="1" applyBorder="1"/>
    <xf numFmtId="0" fontId="0" fillId="5" borderId="28" xfId="0" applyFill="1" applyBorder="1" applyAlignment="1">
      <alignment horizontal="center"/>
    </xf>
    <xf numFmtId="0" fontId="0" fillId="0" borderId="0" xfId="0" applyAlignment="1">
      <alignment wrapText="1"/>
    </xf>
    <xf numFmtId="0" fontId="0" fillId="0" borderId="0" xfId="0" applyAlignment="1">
      <alignment horizontal="left" inden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13" xfId="0" applyBorder="1"/>
    <xf numFmtId="0" fontId="0" fillId="0" borderId="39" xfId="0" applyBorder="1"/>
    <xf numFmtId="0" fontId="0" fillId="0" borderId="15" xfId="0" applyBorder="1"/>
    <xf numFmtId="0" fontId="0" fillId="0" borderId="1" xfId="0" applyBorder="1"/>
    <xf numFmtId="0" fontId="0" fillId="0" borderId="2" xfId="0" applyBorder="1"/>
    <xf numFmtId="0" fontId="0" fillId="0" borderId="5" xfId="0" applyBorder="1"/>
    <xf numFmtId="0" fontId="0" fillId="0" borderId="36" xfId="0" applyBorder="1"/>
    <xf numFmtId="0" fontId="0" fillId="0" borderId="37" xfId="0" applyBorder="1"/>
    <xf numFmtId="0" fontId="0" fillId="0" borderId="38" xfId="0" applyBorder="1"/>
    <xf numFmtId="0" fontId="0" fillId="0" borderId="22" xfId="0" applyBorder="1"/>
    <xf numFmtId="0" fontId="0" fillId="0" borderId="40" xfId="0" applyBorder="1"/>
    <xf numFmtId="0" fontId="0" fillId="0" borderId="25" xfId="0" applyBorder="1"/>
    <xf numFmtId="0" fontId="0" fillId="0" borderId="46" xfId="0" applyBorder="1"/>
    <xf numFmtId="0" fontId="0" fillId="0" borderId="47" xfId="0" applyBorder="1"/>
    <xf numFmtId="0" fontId="0" fillId="0" borderId="3" xfId="0" applyBorder="1"/>
    <xf numFmtId="0" fontId="0" fillId="0" borderId="45" xfId="0" applyBorder="1"/>
    <xf numFmtId="0" fontId="0" fillId="0" borderId="4" xfId="0" applyBorder="1"/>
    <xf numFmtId="0" fontId="0" fillId="0" borderId="6" xfId="0" applyBorder="1"/>
    <xf numFmtId="0" fontId="0" fillId="0" borderId="9" xfId="0" applyBorder="1"/>
    <xf numFmtId="0" fontId="0" fillId="0" borderId="11" xfId="0" applyBorder="1"/>
    <xf numFmtId="0" fontId="0" fillId="0" borderId="14" xfId="0" applyBorder="1"/>
    <xf numFmtId="0" fontId="0" fillId="0" borderId="16" xfId="0" applyBorder="1"/>
    <xf numFmtId="0" fontId="0" fillId="0" borderId="33" xfId="0" applyBorder="1"/>
    <xf numFmtId="0" fontId="0" fillId="0" borderId="24" xfId="0" applyBorder="1"/>
    <xf numFmtId="0" fontId="0" fillId="0" borderId="7" xfId="0" applyBorder="1"/>
    <xf numFmtId="0" fontId="0" fillId="0" borderId="12" xfId="0" applyBorder="1"/>
    <xf numFmtId="0" fontId="0" fillId="0" borderId="17" xfId="0" applyBorder="1"/>
    <xf numFmtId="0" fontId="0" fillId="0" borderId="23" xfId="0" applyBorder="1"/>
    <xf numFmtId="0" fontId="0" fillId="0" borderId="1" xfId="0" applyBorder="1" applyAlignment="1">
      <alignment horizontal="left"/>
    </xf>
    <xf numFmtId="0" fontId="0" fillId="0" borderId="3" xfId="0" applyBorder="1" applyAlignment="1">
      <alignment horizontal="left"/>
    </xf>
    <xf numFmtId="0" fontId="0" fillId="0" borderId="36" xfId="0" applyBorder="1" applyAlignment="1"/>
    <xf numFmtId="0" fontId="0" fillId="0" borderId="38" xfId="0" applyBorder="1" applyAlignment="1"/>
    <xf numFmtId="0" fontId="0" fillId="0" borderId="13" xfId="0" applyBorder="1" applyAlignment="1"/>
    <xf numFmtId="0" fontId="0" fillId="0" borderId="15" xfId="0" applyBorder="1" applyAlignment="1"/>
    <xf numFmtId="0" fontId="0" fillId="0" borderId="22" xfId="0" applyBorder="1" applyAlignment="1"/>
    <xf numFmtId="0" fontId="0" fillId="0" borderId="25" xfId="0" applyBorder="1" applyAlignment="1"/>
    <xf numFmtId="0" fontId="0" fillId="0" borderId="45" xfId="0" applyBorder="1" applyAlignment="1"/>
    <xf numFmtId="0" fontId="0" fillId="0" borderId="46" xfId="0" applyBorder="1" applyAlignment="1"/>
    <xf numFmtId="0" fontId="0" fillId="0" borderId="47"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227E8-905A-467F-BBB2-3EB1A91E53C0}">
  <sheetPr>
    <pageSetUpPr fitToPage="1"/>
  </sheetPr>
  <dimension ref="B1:M48"/>
  <sheetViews>
    <sheetView tabSelected="1" zoomScale="90" zoomScaleNormal="90" workbookViewId="0">
      <pane xSplit="2" ySplit="3" topLeftCell="C8" activePane="bottomRight" state="frozen"/>
      <selection pane="topRight" activeCell="C1" sqref="C1"/>
      <selection pane="bottomLeft" activeCell="A4" sqref="A4"/>
      <selection pane="bottomRight"/>
    </sheetView>
  </sheetViews>
  <sheetFormatPr defaultRowHeight="14.4" x14ac:dyDescent="0.3"/>
  <cols>
    <col min="1" max="1" width="5.88671875" customWidth="1"/>
    <col min="2" max="2" width="18.6640625" bestFit="1" customWidth="1"/>
    <col min="3" max="13" width="9.88671875" customWidth="1"/>
  </cols>
  <sheetData>
    <row r="1" spans="2:13" ht="15" thickBot="1" x14ac:dyDescent="0.35"/>
    <row r="2" spans="2:13" ht="15" thickBot="1" x14ac:dyDescent="0.35">
      <c r="C2" s="84" t="s">
        <v>184</v>
      </c>
      <c r="D2" s="85"/>
      <c r="E2" s="86"/>
      <c r="F2" s="84" t="s">
        <v>185</v>
      </c>
      <c r="G2" s="85"/>
      <c r="H2" s="85"/>
      <c r="I2" s="85"/>
      <c r="J2" s="85"/>
      <c r="K2" s="86"/>
      <c r="L2" s="84" t="s">
        <v>186</v>
      </c>
      <c r="M2" s="86"/>
    </row>
    <row r="3" spans="2:13" ht="29.4" thickBot="1" x14ac:dyDescent="0.35">
      <c r="B3" s="1" t="s">
        <v>0</v>
      </c>
      <c r="C3" s="2" t="s">
        <v>111</v>
      </c>
      <c r="D3" s="4" t="s">
        <v>112</v>
      </c>
      <c r="E3" s="5" t="s">
        <v>113</v>
      </c>
      <c r="F3" s="2" t="s">
        <v>14</v>
      </c>
      <c r="G3" s="3" t="s">
        <v>167</v>
      </c>
      <c r="H3" s="3" t="s">
        <v>13</v>
      </c>
      <c r="I3" s="3" t="s">
        <v>187</v>
      </c>
      <c r="J3" s="3" t="s">
        <v>188</v>
      </c>
      <c r="K3" s="5" t="s">
        <v>15</v>
      </c>
      <c r="L3" s="2" t="s">
        <v>16</v>
      </c>
      <c r="M3" s="5" t="s">
        <v>166</v>
      </c>
    </row>
    <row r="4" spans="2:13" x14ac:dyDescent="0.3">
      <c r="B4" s="67" t="s">
        <v>46</v>
      </c>
      <c r="C4" s="68"/>
      <c r="D4" s="45"/>
      <c r="E4" s="62"/>
      <c r="F4" s="68"/>
      <c r="G4" s="60" t="s">
        <v>1</v>
      </c>
      <c r="H4" s="60"/>
      <c r="I4" s="60" t="s">
        <v>1</v>
      </c>
      <c r="J4" s="60"/>
      <c r="K4" s="62" t="s">
        <v>1</v>
      </c>
      <c r="L4" s="68"/>
      <c r="M4" s="62" t="s">
        <v>1</v>
      </c>
    </row>
    <row r="5" spans="2:13" x14ac:dyDescent="0.3">
      <c r="B5" s="67" t="s">
        <v>41</v>
      </c>
      <c r="C5" s="68"/>
      <c r="D5" s="45"/>
      <c r="E5" s="62"/>
      <c r="F5" s="68"/>
      <c r="G5" s="60"/>
      <c r="H5" s="60" t="s">
        <v>1</v>
      </c>
      <c r="I5" s="60"/>
      <c r="J5" s="60" t="s">
        <v>1</v>
      </c>
      <c r="K5" s="62"/>
      <c r="L5" s="68"/>
      <c r="M5" s="62"/>
    </row>
    <row r="6" spans="2:13" x14ac:dyDescent="0.3">
      <c r="B6" s="6" t="s">
        <v>35</v>
      </c>
      <c r="C6" s="7" t="s">
        <v>1</v>
      </c>
      <c r="D6" s="9" t="s">
        <v>1</v>
      </c>
      <c r="E6" s="10" t="s">
        <v>1</v>
      </c>
      <c r="F6" s="7"/>
      <c r="G6" s="8"/>
      <c r="H6" s="8"/>
      <c r="I6" s="8"/>
      <c r="J6" s="8" t="s">
        <v>1</v>
      </c>
      <c r="K6" s="10" t="s">
        <v>1</v>
      </c>
      <c r="L6" s="7"/>
      <c r="M6" s="10"/>
    </row>
    <row r="7" spans="2:13" x14ac:dyDescent="0.3">
      <c r="B7" s="6" t="s">
        <v>193</v>
      </c>
      <c r="C7" s="7"/>
      <c r="D7" s="9" t="s">
        <v>1</v>
      </c>
      <c r="E7" s="10" t="s">
        <v>1</v>
      </c>
      <c r="F7" s="7"/>
      <c r="G7" s="8"/>
      <c r="H7" s="8"/>
      <c r="I7" s="8"/>
      <c r="J7" s="8"/>
      <c r="K7" s="10"/>
      <c r="L7" s="7"/>
      <c r="M7" s="10"/>
    </row>
    <row r="8" spans="2:13" x14ac:dyDescent="0.3">
      <c r="B8" s="6" t="s">
        <v>196</v>
      </c>
      <c r="C8" s="7"/>
      <c r="D8" s="9"/>
      <c r="E8" s="10"/>
      <c r="F8" s="7"/>
      <c r="G8" s="8"/>
      <c r="H8" s="8" t="s">
        <v>1</v>
      </c>
      <c r="I8" s="8"/>
      <c r="J8" s="8"/>
      <c r="K8" s="10"/>
      <c r="L8" s="7"/>
      <c r="M8" s="10"/>
    </row>
    <row r="9" spans="2:13" x14ac:dyDescent="0.3">
      <c r="B9" s="6" t="s">
        <v>197</v>
      </c>
      <c r="C9" s="7"/>
      <c r="D9" s="9"/>
      <c r="E9" s="10"/>
      <c r="F9" s="7"/>
      <c r="G9" s="8"/>
      <c r="H9" s="8" t="s">
        <v>1</v>
      </c>
      <c r="I9" s="8"/>
      <c r="J9" s="8"/>
      <c r="K9" s="10"/>
      <c r="L9" s="7"/>
      <c r="M9" s="10"/>
    </row>
    <row r="10" spans="2:13" x14ac:dyDescent="0.3">
      <c r="B10" s="6" t="s">
        <v>37</v>
      </c>
      <c r="C10" s="7"/>
      <c r="D10" s="9" t="s">
        <v>1</v>
      </c>
      <c r="E10" s="10" t="s">
        <v>1</v>
      </c>
      <c r="F10" s="7" t="s">
        <v>1</v>
      </c>
      <c r="G10" s="8"/>
      <c r="H10" s="8" t="s">
        <v>1</v>
      </c>
      <c r="I10" s="8" t="s">
        <v>1</v>
      </c>
      <c r="J10" s="8"/>
      <c r="K10" s="10"/>
      <c r="L10" s="7"/>
      <c r="M10" s="10"/>
    </row>
    <row r="11" spans="2:13" x14ac:dyDescent="0.3">
      <c r="B11" s="6" t="s">
        <v>189</v>
      </c>
      <c r="C11" s="7"/>
      <c r="D11" s="9" t="s">
        <v>1</v>
      </c>
      <c r="E11" s="10" t="s">
        <v>1</v>
      </c>
      <c r="F11" s="7"/>
      <c r="G11" s="8"/>
      <c r="H11" s="8" t="s">
        <v>1</v>
      </c>
      <c r="I11" s="8"/>
      <c r="J11" s="8"/>
      <c r="K11" s="10"/>
      <c r="L11" s="7"/>
      <c r="M11" s="10"/>
    </row>
    <row r="12" spans="2:13" x14ac:dyDescent="0.3">
      <c r="B12" s="6" t="s">
        <v>155</v>
      </c>
      <c r="C12" s="7"/>
      <c r="D12" s="9"/>
      <c r="E12" s="10"/>
      <c r="F12" s="7" t="s">
        <v>1</v>
      </c>
      <c r="G12" s="8"/>
      <c r="H12" s="8"/>
      <c r="I12" s="8"/>
      <c r="J12" s="8"/>
      <c r="K12" s="10"/>
      <c r="L12" s="7"/>
      <c r="M12" s="10"/>
    </row>
    <row r="13" spans="2:13" x14ac:dyDescent="0.3">
      <c r="B13" s="6" t="s">
        <v>153</v>
      </c>
      <c r="C13" s="7"/>
      <c r="D13" s="9"/>
      <c r="E13" s="10"/>
      <c r="F13" s="7" t="s">
        <v>1</v>
      </c>
      <c r="G13" s="8"/>
      <c r="H13" s="8" t="s">
        <v>1</v>
      </c>
      <c r="I13" s="8"/>
      <c r="J13" s="8"/>
      <c r="K13" s="10"/>
      <c r="L13" s="7"/>
      <c r="M13" s="10"/>
    </row>
    <row r="14" spans="2:13" x14ac:dyDescent="0.3">
      <c r="B14" s="6" t="s">
        <v>6</v>
      </c>
      <c r="C14" s="7"/>
      <c r="D14" s="9"/>
      <c r="E14" s="10"/>
      <c r="F14" s="7" t="s">
        <v>1</v>
      </c>
      <c r="G14" s="8"/>
      <c r="H14" s="8" t="s">
        <v>1</v>
      </c>
      <c r="I14" s="8" t="s">
        <v>1</v>
      </c>
      <c r="J14" s="8"/>
      <c r="K14" s="10"/>
      <c r="L14" s="7"/>
      <c r="M14" s="10"/>
    </row>
    <row r="15" spans="2:13" x14ac:dyDescent="0.3">
      <c r="B15" s="6" t="s">
        <v>169</v>
      </c>
      <c r="C15" s="7"/>
      <c r="D15" s="9"/>
      <c r="E15" s="10"/>
      <c r="F15" s="7"/>
      <c r="G15" s="8" t="s">
        <v>1</v>
      </c>
      <c r="H15" s="8"/>
      <c r="I15" s="8"/>
      <c r="J15" s="8"/>
      <c r="K15" s="10" t="s">
        <v>1</v>
      </c>
      <c r="L15" s="7"/>
      <c r="M15" s="10" t="s">
        <v>1</v>
      </c>
    </row>
    <row r="16" spans="2:13" x14ac:dyDescent="0.3">
      <c r="B16" s="6" t="s">
        <v>40</v>
      </c>
      <c r="C16" s="7"/>
      <c r="D16" s="9"/>
      <c r="E16" s="10" t="s">
        <v>1</v>
      </c>
      <c r="F16" s="7"/>
      <c r="G16" s="8"/>
      <c r="H16" s="8" t="s">
        <v>1</v>
      </c>
      <c r="I16" s="8"/>
      <c r="J16" s="8" t="s">
        <v>1</v>
      </c>
      <c r="K16" s="10"/>
      <c r="L16" s="7"/>
      <c r="M16" s="10"/>
    </row>
    <row r="17" spans="2:13" x14ac:dyDescent="0.3">
      <c r="B17" s="6" t="s">
        <v>192</v>
      </c>
      <c r="C17" s="7" t="s">
        <v>1</v>
      </c>
      <c r="D17" s="9" t="s">
        <v>1</v>
      </c>
      <c r="E17" s="10" t="s">
        <v>1</v>
      </c>
      <c r="F17" s="7"/>
      <c r="G17" s="8"/>
      <c r="H17" s="8"/>
      <c r="I17" s="8"/>
      <c r="J17" s="8"/>
      <c r="K17" s="10"/>
      <c r="L17" s="7"/>
      <c r="M17" s="10"/>
    </row>
    <row r="18" spans="2:13" x14ac:dyDescent="0.3">
      <c r="B18" s="6" t="s">
        <v>36</v>
      </c>
      <c r="C18" s="7"/>
      <c r="D18" s="9" t="s">
        <v>1</v>
      </c>
      <c r="E18" s="10" t="s">
        <v>1</v>
      </c>
      <c r="F18" s="7" t="s">
        <v>1</v>
      </c>
      <c r="G18" s="8"/>
      <c r="H18" s="8" t="s">
        <v>1</v>
      </c>
      <c r="I18" s="8"/>
      <c r="J18" s="8" t="s">
        <v>1</v>
      </c>
      <c r="K18" s="10" t="s">
        <v>1</v>
      </c>
      <c r="L18" s="7"/>
      <c r="M18" s="10"/>
    </row>
    <row r="19" spans="2:13" x14ac:dyDescent="0.3">
      <c r="B19" s="6" t="s">
        <v>7</v>
      </c>
      <c r="C19" s="7"/>
      <c r="D19" s="9"/>
      <c r="E19" s="10"/>
      <c r="F19" s="7" t="s">
        <v>1</v>
      </c>
      <c r="G19" s="8"/>
      <c r="H19" s="8" t="s">
        <v>1</v>
      </c>
      <c r="I19" s="8" t="s">
        <v>1</v>
      </c>
      <c r="J19" s="8"/>
      <c r="K19" s="10"/>
      <c r="L19" s="7" t="s">
        <v>1</v>
      </c>
      <c r="M19" s="10" t="s">
        <v>1</v>
      </c>
    </row>
    <row r="20" spans="2:13" x14ac:dyDescent="0.3">
      <c r="B20" s="6" t="s">
        <v>38</v>
      </c>
      <c r="C20" s="7"/>
      <c r="D20" s="9"/>
      <c r="E20" s="10"/>
      <c r="F20" s="7"/>
      <c r="G20" s="8"/>
      <c r="H20" s="8" t="s">
        <v>1</v>
      </c>
      <c r="I20" s="8"/>
      <c r="J20" s="8"/>
      <c r="K20" s="10"/>
      <c r="L20" s="7"/>
      <c r="M20" s="10"/>
    </row>
    <row r="21" spans="2:13" x14ac:dyDescent="0.3">
      <c r="B21" s="6" t="s">
        <v>4</v>
      </c>
      <c r="C21" s="7"/>
      <c r="D21" s="9"/>
      <c r="E21" s="10"/>
      <c r="F21" s="7" t="s">
        <v>1</v>
      </c>
      <c r="G21" s="8"/>
      <c r="H21" s="8" t="s">
        <v>1</v>
      </c>
      <c r="I21" s="8" t="s">
        <v>1</v>
      </c>
      <c r="J21" s="8"/>
      <c r="K21" s="10" t="s">
        <v>1</v>
      </c>
      <c r="L21" s="7" t="s">
        <v>1</v>
      </c>
      <c r="M21" s="10" t="s">
        <v>1</v>
      </c>
    </row>
    <row r="22" spans="2:13" x14ac:dyDescent="0.3">
      <c r="B22" s="6" t="s">
        <v>171</v>
      </c>
      <c r="C22" s="7"/>
      <c r="D22" s="9"/>
      <c r="E22" s="10"/>
      <c r="F22" s="7"/>
      <c r="G22" s="8" t="s">
        <v>1</v>
      </c>
      <c r="H22" s="8"/>
      <c r="I22" s="8"/>
      <c r="J22" s="8" t="s">
        <v>1</v>
      </c>
      <c r="K22" s="10" t="s">
        <v>1</v>
      </c>
      <c r="L22" s="7"/>
      <c r="M22" s="10"/>
    </row>
    <row r="23" spans="2:13" x14ac:dyDescent="0.3">
      <c r="B23" s="6" t="s">
        <v>5</v>
      </c>
      <c r="C23" s="7"/>
      <c r="D23" s="9"/>
      <c r="E23" s="10"/>
      <c r="F23" s="7" t="s">
        <v>1</v>
      </c>
      <c r="G23" s="8"/>
      <c r="H23" s="8"/>
      <c r="I23" s="8" t="s">
        <v>1</v>
      </c>
      <c r="J23" s="8"/>
      <c r="K23" s="10" t="s">
        <v>1</v>
      </c>
      <c r="L23" s="7"/>
      <c r="M23" s="10"/>
    </row>
    <row r="24" spans="2:13" x14ac:dyDescent="0.3">
      <c r="B24" s="6" t="s">
        <v>45</v>
      </c>
      <c r="C24" s="7"/>
      <c r="D24" s="9" t="s">
        <v>1</v>
      </c>
      <c r="E24" s="10" t="s">
        <v>1</v>
      </c>
      <c r="F24" s="7"/>
      <c r="G24" s="8"/>
      <c r="H24" s="8" t="s">
        <v>1</v>
      </c>
      <c r="I24" s="8" t="s">
        <v>1</v>
      </c>
      <c r="J24" s="8"/>
      <c r="K24" s="10"/>
      <c r="L24" s="7"/>
      <c r="M24" s="10"/>
    </row>
    <row r="25" spans="2:13" x14ac:dyDescent="0.3">
      <c r="B25" s="6" t="s">
        <v>198</v>
      </c>
      <c r="C25" s="7"/>
      <c r="D25" s="9"/>
      <c r="E25" s="10"/>
      <c r="F25" s="7"/>
      <c r="G25" s="8"/>
      <c r="H25" s="8" t="s">
        <v>1</v>
      </c>
      <c r="I25" s="8"/>
      <c r="J25" s="8"/>
      <c r="K25" s="10"/>
      <c r="L25" s="7"/>
      <c r="M25" s="10"/>
    </row>
    <row r="26" spans="2:13" x14ac:dyDescent="0.3">
      <c r="B26" s="6" t="s">
        <v>168</v>
      </c>
      <c r="C26" s="7"/>
      <c r="D26" s="9"/>
      <c r="E26" s="10"/>
      <c r="F26" s="7"/>
      <c r="G26" s="8" t="s">
        <v>1</v>
      </c>
      <c r="H26" s="8"/>
      <c r="I26" s="8"/>
      <c r="J26" s="8"/>
      <c r="K26" s="10" t="s">
        <v>1</v>
      </c>
      <c r="L26" s="7"/>
      <c r="M26" s="10" t="s">
        <v>1</v>
      </c>
    </row>
    <row r="27" spans="2:13" x14ac:dyDescent="0.3">
      <c r="B27" s="6" t="s">
        <v>44</v>
      </c>
      <c r="C27" s="7"/>
      <c r="D27" s="9"/>
      <c r="E27" s="10"/>
      <c r="F27" s="7" t="s">
        <v>1</v>
      </c>
      <c r="G27" s="8"/>
      <c r="H27" s="8" t="s">
        <v>1</v>
      </c>
      <c r="I27" s="8" t="s">
        <v>1</v>
      </c>
      <c r="J27" s="8"/>
      <c r="K27" s="10" t="s">
        <v>1</v>
      </c>
      <c r="L27" s="7"/>
      <c r="M27" s="10"/>
    </row>
    <row r="28" spans="2:13" x14ac:dyDescent="0.3">
      <c r="B28" s="6" t="s">
        <v>157</v>
      </c>
      <c r="C28" s="7"/>
      <c r="D28" s="9"/>
      <c r="E28" s="10"/>
      <c r="F28" s="7"/>
      <c r="G28" s="8"/>
      <c r="H28" s="8" t="s">
        <v>1</v>
      </c>
      <c r="I28" s="8" t="s">
        <v>1</v>
      </c>
      <c r="J28" s="8"/>
      <c r="K28" s="10" t="s">
        <v>1</v>
      </c>
      <c r="L28" s="7" t="s">
        <v>1</v>
      </c>
      <c r="M28" s="10" t="s">
        <v>1</v>
      </c>
    </row>
    <row r="29" spans="2:13" x14ac:dyDescent="0.3">
      <c r="B29" s="6" t="s">
        <v>202</v>
      </c>
      <c r="C29" s="7"/>
      <c r="D29" s="9"/>
      <c r="E29" s="10"/>
      <c r="F29" s="7"/>
      <c r="G29" s="8"/>
      <c r="H29" s="8"/>
      <c r="I29" s="8"/>
      <c r="J29" s="8" t="s">
        <v>1</v>
      </c>
      <c r="K29" s="10"/>
      <c r="L29" s="7"/>
      <c r="M29" s="10"/>
    </row>
    <row r="30" spans="2:13" x14ac:dyDescent="0.3">
      <c r="B30" s="6" t="s">
        <v>199</v>
      </c>
      <c r="C30" s="7"/>
      <c r="D30" s="9"/>
      <c r="E30" s="10"/>
      <c r="F30" s="7"/>
      <c r="G30" s="8"/>
      <c r="H30" s="8" t="s">
        <v>1</v>
      </c>
      <c r="I30" s="8" t="s">
        <v>1</v>
      </c>
      <c r="J30" s="8"/>
      <c r="K30" s="10" t="s">
        <v>1</v>
      </c>
      <c r="L30" s="7"/>
      <c r="M30" s="10"/>
    </row>
    <row r="31" spans="2:13" x14ac:dyDescent="0.3">
      <c r="B31" s="6" t="s">
        <v>190</v>
      </c>
      <c r="C31" s="7" t="s">
        <v>1</v>
      </c>
      <c r="D31" s="9" t="s">
        <v>1</v>
      </c>
      <c r="E31" s="10" t="s">
        <v>1</v>
      </c>
      <c r="F31" s="7"/>
      <c r="G31" s="8"/>
      <c r="H31" s="8"/>
      <c r="I31" s="8"/>
      <c r="J31" s="8"/>
      <c r="K31" s="10"/>
      <c r="L31" s="7"/>
      <c r="M31" s="10"/>
    </row>
    <row r="32" spans="2:13" x14ac:dyDescent="0.3">
      <c r="B32" s="6" t="s">
        <v>203</v>
      </c>
      <c r="C32" s="7"/>
      <c r="D32" s="9"/>
      <c r="E32" s="10"/>
      <c r="F32" s="7"/>
      <c r="G32" s="8"/>
      <c r="H32" s="8"/>
      <c r="I32" s="8"/>
      <c r="J32" s="8" t="s">
        <v>1</v>
      </c>
      <c r="K32" s="10" t="s">
        <v>1</v>
      </c>
      <c r="L32" s="7"/>
      <c r="M32" s="10"/>
    </row>
    <row r="33" spans="2:13" x14ac:dyDescent="0.3">
      <c r="B33" s="6" t="s">
        <v>3</v>
      </c>
      <c r="C33" s="7"/>
      <c r="D33" s="9"/>
      <c r="E33" s="10"/>
      <c r="F33" s="7" t="s">
        <v>1</v>
      </c>
      <c r="G33" s="8" t="s">
        <v>1</v>
      </c>
      <c r="H33" s="8" t="s">
        <v>1</v>
      </c>
      <c r="I33" s="8" t="s">
        <v>1</v>
      </c>
      <c r="J33" s="8"/>
      <c r="K33" s="10"/>
      <c r="L33" s="7"/>
      <c r="M33" s="10"/>
    </row>
    <row r="34" spans="2:13" x14ac:dyDescent="0.3">
      <c r="B34" s="6" t="s">
        <v>170</v>
      </c>
      <c r="C34" s="7"/>
      <c r="D34" s="9"/>
      <c r="E34" s="10"/>
      <c r="F34" s="7"/>
      <c r="G34" s="8" t="s">
        <v>1</v>
      </c>
      <c r="H34" s="8"/>
      <c r="I34" s="8"/>
      <c r="J34" s="8" t="s">
        <v>1</v>
      </c>
      <c r="K34" s="10" t="s">
        <v>1</v>
      </c>
      <c r="L34" s="7"/>
      <c r="M34" s="10"/>
    </row>
    <row r="35" spans="2:13" x14ac:dyDescent="0.3">
      <c r="B35" s="6" t="s">
        <v>191</v>
      </c>
      <c r="C35" s="7" t="s">
        <v>1</v>
      </c>
      <c r="D35" s="9" t="s">
        <v>1</v>
      </c>
      <c r="E35" s="10" t="s">
        <v>1</v>
      </c>
      <c r="F35" s="7"/>
      <c r="G35" s="8"/>
      <c r="H35" s="8"/>
      <c r="I35" s="8"/>
      <c r="J35" s="8"/>
      <c r="K35" s="10"/>
      <c r="L35" s="7"/>
      <c r="M35" s="10"/>
    </row>
    <row r="36" spans="2:13" x14ac:dyDescent="0.3">
      <c r="B36" s="6" t="s">
        <v>42</v>
      </c>
      <c r="C36" s="7" t="s">
        <v>1</v>
      </c>
      <c r="D36" s="9" t="s">
        <v>1</v>
      </c>
      <c r="E36" s="10" t="s">
        <v>1</v>
      </c>
      <c r="F36" s="7"/>
      <c r="G36" s="8"/>
      <c r="H36" s="8" t="s">
        <v>1</v>
      </c>
      <c r="I36" s="8"/>
      <c r="J36" s="8" t="s">
        <v>1</v>
      </c>
      <c r="K36" s="10"/>
      <c r="L36" s="7"/>
      <c r="M36" s="10"/>
    </row>
    <row r="37" spans="2:13" x14ac:dyDescent="0.3">
      <c r="B37" s="6" t="s">
        <v>39</v>
      </c>
      <c r="C37" s="7"/>
      <c r="D37" s="9"/>
      <c r="E37" s="10"/>
      <c r="F37" s="7"/>
      <c r="G37" s="8"/>
      <c r="H37" s="8" t="s">
        <v>1</v>
      </c>
      <c r="I37" s="8" t="s">
        <v>1</v>
      </c>
      <c r="J37" s="8"/>
      <c r="K37" s="10" t="s">
        <v>1</v>
      </c>
      <c r="L37" s="7" t="s">
        <v>1</v>
      </c>
      <c r="M37" s="10" t="s">
        <v>1</v>
      </c>
    </row>
    <row r="38" spans="2:13" x14ac:dyDescent="0.3">
      <c r="B38" s="6" t="s">
        <v>159</v>
      </c>
      <c r="C38" s="7"/>
      <c r="D38" s="9"/>
      <c r="E38" s="10"/>
      <c r="F38" s="7"/>
      <c r="G38" s="8"/>
      <c r="H38" s="8"/>
      <c r="I38" s="8"/>
      <c r="J38" s="8" t="s">
        <v>1</v>
      </c>
      <c r="K38" s="10" t="s">
        <v>1</v>
      </c>
      <c r="L38" s="7" t="s">
        <v>1</v>
      </c>
      <c r="M38" s="10" t="s">
        <v>1</v>
      </c>
    </row>
    <row r="39" spans="2:13" x14ac:dyDescent="0.3">
      <c r="B39" s="6" t="s">
        <v>43</v>
      </c>
      <c r="C39" s="7"/>
      <c r="D39" s="9"/>
      <c r="E39" s="10"/>
      <c r="F39" s="7"/>
      <c r="G39" s="8"/>
      <c r="H39" s="8" t="s">
        <v>1</v>
      </c>
      <c r="I39" s="8"/>
      <c r="J39" s="8"/>
      <c r="K39" s="10"/>
      <c r="L39" s="7"/>
      <c r="M39" s="10"/>
    </row>
    <row r="40" spans="2:13" x14ac:dyDescent="0.3">
      <c r="B40" s="6" t="s">
        <v>201</v>
      </c>
      <c r="C40" s="7"/>
      <c r="D40" s="9"/>
      <c r="E40" s="10"/>
      <c r="F40" s="7"/>
      <c r="G40" s="8"/>
      <c r="H40" s="8"/>
      <c r="I40" s="8"/>
      <c r="J40" s="8"/>
      <c r="K40" s="10"/>
      <c r="L40" s="7"/>
      <c r="M40" s="10" t="s">
        <v>1</v>
      </c>
    </row>
    <row r="41" spans="2:13" x14ac:dyDescent="0.3">
      <c r="B41" s="6" t="s">
        <v>160</v>
      </c>
      <c r="C41" s="7"/>
      <c r="D41" s="9"/>
      <c r="E41" s="10"/>
      <c r="F41" s="7"/>
      <c r="G41" s="8"/>
      <c r="H41" s="8"/>
      <c r="I41" s="8"/>
      <c r="J41" s="8" t="s">
        <v>1</v>
      </c>
      <c r="K41" s="10" t="s">
        <v>1</v>
      </c>
      <c r="L41" s="7" t="s">
        <v>1</v>
      </c>
      <c r="M41" s="10" t="s">
        <v>1</v>
      </c>
    </row>
    <row r="42" spans="2:13" x14ac:dyDescent="0.3">
      <c r="B42" s="6" t="s">
        <v>158</v>
      </c>
      <c r="C42" s="7"/>
      <c r="D42" s="9"/>
      <c r="E42" s="10"/>
      <c r="F42" s="7"/>
      <c r="G42" s="8"/>
      <c r="H42" s="8"/>
      <c r="I42" s="8"/>
      <c r="J42" s="8" t="s">
        <v>1</v>
      </c>
      <c r="K42" s="10" t="s">
        <v>1</v>
      </c>
      <c r="L42" s="7" t="s">
        <v>1</v>
      </c>
      <c r="M42" s="10" t="s">
        <v>1</v>
      </c>
    </row>
    <row r="43" spans="2:13" x14ac:dyDescent="0.3">
      <c r="B43" s="6" t="s">
        <v>200</v>
      </c>
      <c r="C43" s="7"/>
      <c r="D43" s="9"/>
      <c r="E43" s="10"/>
      <c r="F43" s="7"/>
      <c r="G43" s="8"/>
      <c r="H43" s="8"/>
      <c r="I43" s="8"/>
      <c r="J43" s="8" t="s">
        <v>1</v>
      </c>
      <c r="K43" s="10"/>
      <c r="L43" s="7"/>
      <c r="M43" s="10" t="s">
        <v>1</v>
      </c>
    </row>
    <row r="44" spans="2:13" x14ac:dyDescent="0.3">
      <c r="B44" s="6" t="s">
        <v>2</v>
      </c>
      <c r="C44" s="7"/>
      <c r="D44" s="9"/>
      <c r="E44" s="10" t="s">
        <v>1</v>
      </c>
      <c r="F44" s="7"/>
      <c r="G44" s="8"/>
      <c r="H44" s="8"/>
      <c r="I44" s="8"/>
      <c r="J44" s="8"/>
      <c r="K44" s="10"/>
      <c r="L44" s="7"/>
      <c r="M44" s="10"/>
    </row>
    <row r="45" spans="2:13" x14ac:dyDescent="0.3">
      <c r="B45" s="6" t="s">
        <v>154</v>
      </c>
      <c r="C45" s="7"/>
      <c r="D45" s="9"/>
      <c r="E45" s="10"/>
      <c r="F45" s="7" t="s">
        <v>1</v>
      </c>
      <c r="G45" s="8" t="s">
        <v>1</v>
      </c>
      <c r="H45" s="8" t="s">
        <v>1</v>
      </c>
      <c r="I45" s="8"/>
      <c r="J45" s="8"/>
      <c r="K45" s="10" t="s">
        <v>1</v>
      </c>
      <c r="L45" s="7"/>
      <c r="M45" s="10"/>
    </row>
    <row r="46" spans="2:13" x14ac:dyDescent="0.3">
      <c r="B46" s="6" t="s">
        <v>156</v>
      </c>
      <c r="C46" s="7"/>
      <c r="D46" s="9"/>
      <c r="E46" s="10"/>
      <c r="F46" s="7" t="s">
        <v>1</v>
      </c>
      <c r="G46" s="8"/>
      <c r="H46" s="8"/>
      <c r="I46" s="8"/>
      <c r="J46" s="8"/>
      <c r="K46" s="10"/>
      <c r="L46" s="7" t="s">
        <v>1</v>
      </c>
      <c r="M46" s="10"/>
    </row>
    <row r="47" spans="2:13" ht="15" thickBot="1" x14ac:dyDescent="0.35">
      <c r="B47" s="66" t="s">
        <v>194</v>
      </c>
      <c r="C47" s="69" t="s">
        <v>1</v>
      </c>
      <c r="D47" s="70" t="s">
        <v>1</v>
      </c>
      <c r="E47" s="71" t="s">
        <v>1</v>
      </c>
      <c r="F47" s="69"/>
      <c r="G47" s="72"/>
      <c r="H47" s="72"/>
      <c r="I47" s="72"/>
      <c r="J47" s="72"/>
      <c r="K47" s="71"/>
      <c r="L47" s="69"/>
      <c r="M47" s="71"/>
    </row>
    <row r="48" spans="2:13" ht="15" thickBot="1" x14ac:dyDescent="0.35">
      <c r="C48" s="11">
        <f t="shared" ref="C48:M48" si="0">COUNTA(C4:C47)</f>
        <v>6</v>
      </c>
      <c r="D48" s="12">
        <f t="shared" si="0"/>
        <v>11</v>
      </c>
      <c r="E48" s="13">
        <f t="shared" si="0"/>
        <v>13</v>
      </c>
      <c r="F48" s="11">
        <f t="shared" si="0"/>
        <v>12</v>
      </c>
      <c r="G48" s="12">
        <f t="shared" si="0"/>
        <v>7</v>
      </c>
      <c r="H48" s="12">
        <f t="shared" si="0"/>
        <v>22</v>
      </c>
      <c r="I48" s="12">
        <f t="shared" si="0"/>
        <v>12</v>
      </c>
      <c r="J48" s="12">
        <f t="shared" si="0"/>
        <v>13</v>
      </c>
      <c r="K48" s="13">
        <f t="shared" si="0"/>
        <v>18</v>
      </c>
      <c r="L48" s="14">
        <f t="shared" si="0"/>
        <v>8</v>
      </c>
      <c r="M48" s="13">
        <f t="shared" si="0"/>
        <v>12</v>
      </c>
    </row>
  </sheetData>
  <sortState xmlns:xlrd2="http://schemas.microsoft.com/office/spreadsheetml/2017/richdata2" ref="B4:M41">
    <sortCondition ref="B4:B41"/>
  </sortState>
  <mergeCells count="3">
    <mergeCell ref="C2:E2"/>
    <mergeCell ref="F2:K2"/>
    <mergeCell ref="L2:M2"/>
  </mergeCells>
  <pageMargins left="0.25" right="0.25" top="0.75" bottom="0.75" header="0.3" footer="0.3"/>
  <pageSetup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0430-8724-4D0B-B512-1B47B9DA621C}">
  <dimension ref="B1:H44"/>
  <sheetViews>
    <sheetView zoomScale="90" zoomScaleNormal="90" workbookViewId="0"/>
  </sheetViews>
  <sheetFormatPr defaultRowHeight="14.4" x14ac:dyDescent="0.3"/>
  <cols>
    <col min="1" max="1" width="7.5546875" customWidth="1"/>
    <col min="2" max="8" width="9.88671875" customWidth="1"/>
  </cols>
  <sheetData>
    <row r="1" spans="2:8" x14ac:dyDescent="0.3">
      <c r="B1" s="34" t="s">
        <v>108</v>
      </c>
    </row>
    <row r="2" spans="2:8" ht="15" thickBot="1" x14ac:dyDescent="0.35"/>
    <row r="3" spans="2:8" ht="15" thickBot="1" x14ac:dyDescent="0.35">
      <c r="B3" s="35" t="s">
        <v>80</v>
      </c>
      <c r="C3" s="57" t="s">
        <v>84</v>
      </c>
      <c r="D3" s="47" t="s">
        <v>85</v>
      </c>
      <c r="E3" s="47" t="s">
        <v>86</v>
      </c>
      <c r="F3" s="47" t="s">
        <v>87</v>
      </c>
      <c r="G3" s="47" t="s">
        <v>88</v>
      </c>
      <c r="H3" s="48" t="s">
        <v>89</v>
      </c>
    </row>
    <row r="4" spans="2:8" x14ac:dyDescent="0.3">
      <c r="B4" s="59" t="s">
        <v>94</v>
      </c>
      <c r="C4" s="58"/>
      <c r="D4" s="44"/>
      <c r="E4" s="44"/>
      <c r="F4" s="44"/>
      <c r="G4" s="44"/>
      <c r="H4" s="49"/>
    </row>
    <row r="5" spans="2:8" x14ac:dyDescent="0.3">
      <c r="B5" s="55" t="s">
        <v>104</v>
      </c>
      <c r="C5" s="41"/>
      <c r="D5" s="37"/>
      <c r="E5" s="37"/>
      <c r="F5" s="37"/>
      <c r="G5" s="37"/>
      <c r="H5" s="38"/>
    </row>
    <row r="6" spans="2:8" ht="15" thickBot="1" x14ac:dyDescent="0.35">
      <c r="B6" s="56" t="s">
        <v>107</v>
      </c>
      <c r="C6" s="42"/>
      <c r="D6" s="39"/>
      <c r="E6" s="39"/>
      <c r="F6" s="39"/>
      <c r="G6" s="39"/>
      <c r="H6" s="40"/>
    </row>
    <row r="7" spans="2:8" ht="15" thickBot="1" x14ac:dyDescent="0.35"/>
    <row r="8" spans="2:8" ht="15" thickBot="1" x14ac:dyDescent="0.35">
      <c r="B8" s="35" t="s">
        <v>80</v>
      </c>
      <c r="C8" s="103" t="s">
        <v>0</v>
      </c>
      <c r="D8" s="104"/>
      <c r="E8" s="47" t="s">
        <v>100</v>
      </c>
      <c r="F8" s="47" t="s">
        <v>101</v>
      </c>
      <c r="G8" s="48" t="s">
        <v>102</v>
      </c>
    </row>
    <row r="9" spans="2:8" x14ac:dyDescent="0.3">
      <c r="B9" s="59" t="s">
        <v>97</v>
      </c>
      <c r="C9" s="105" t="s">
        <v>6</v>
      </c>
      <c r="D9" s="106"/>
      <c r="E9" s="44"/>
      <c r="F9" s="44"/>
      <c r="G9" s="49"/>
    </row>
    <row r="10" spans="2:8" x14ac:dyDescent="0.3">
      <c r="B10" s="55" t="s">
        <v>95</v>
      </c>
      <c r="C10" s="107" t="s">
        <v>5</v>
      </c>
      <c r="D10" s="108"/>
      <c r="E10" s="37"/>
      <c r="F10" s="37"/>
      <c r="G10" s="38"/>
    </row>
    <row r="11" spans="2:8" ht="15" thickBot="1" x14ac:dyDescent="0.35">
      <c r="B11" s="56" t="s">
        <v>93</v>
      </c>
      <c r="C11" s="109" t="s">
        <v>37</v>
      </c>
      <c r="D11" s="110"/>
      <c r="E11" s="39"/>
      <c r="F11" s="39"/>
      <c r="G11" s="40"/>
    </row>
    <row r="13" spans="2:8" ht="15" thickBot="1" x14ac:dyDescent="0.35"/>
    <row r="14" spans="2:8" ht="15" thickBot="1" x14ac:dyDescent="0.35">
      <c r="B14" s="35" t="s">
        <v>81</v>
      </c>
      <c r="C14" s="57" t="s">
        <v>84</v>
      </c>
      <c r="D14" s="47" t="s">
        <v>85</v>
      </c>
      <c r="E14" s="47" t="s">
        <v>86</v>
      </c>
      <c r="F14" s="47" t="s">
        <v>87</v>
      </c>
      <c r="G14" s="47" t="s">
        <v>88</v>
      </c>
      <c r="H14" s="48" t="s">
        <v>89</v>
      </c>
    </row>
    <row r="15" spans="2:8" x14ac:dyDescent="0.3">
      <c r="B15" s="59" t="s">
        <v>94</v>
      </c>
      <c r="C15" s="58"/>
      <c r="D15" s="44"/>
      <c r="E15" s="44"/>
      <c r="F15" s="44"/>
      <c r="G15" s="44"/>
      <c r="H15" s="49"/>
    </row>
    <row r="16" spans="2:8" x14ac:dyDescent="0.3">
      <c r="B16" s="55" t="s">
        <v>104</v>
      </c>
      <c r="C16" s="41"/>
      <c r="D16" s="37"/>
      <c r="E16" s="37"/>
      <c r="F16" s="37"/>
      <c r="G16" s="37"/>
      <c r="H16" s="38"/>
    </row>
    <row r="17" spans="2:8" ht="15" thickBot="1" x14ac:dyDescent="0.35">
      <c r="B17" s="56" t="s">
        <v>107</v>
      </c>
      <c r="C17" s="42"/>
      <c r="D17" s="39"/>
      <c r="E17" s="39"/>
      <c r="F17" s="39"/>
      <c r="G17" s="39"/>
      <c r="H17" s="40"/>
    </row>
    <row r="18" spans="2:8" ht="15" thickBot="1" x14ac:dyDescent="0.35"/>
    <row r="19" spans="2:8" ht="15" thickBot="1" x14ac:dyDescent="0.35">
      <c r="B19" s="35" t="s">
        <v>81</v>
      </c>
      <c r="C19" s="103" t="s">
        <v>0</v>
      </c>
      <c r="D19" s="104"/>
      <c r="E19" s="47" t="s">
        <v>100</v>
      </c>
      <c r="F19" s="47" t="s">
        <v>101</v>
      </c>
      <c r="G19" s="48" t="s">
        <v>102</v>
      </c>
    </row>
    <row r="20" spans="2:8" x14ac:dyDescent="0.3">
      <c r="B20" s="59" t="s">
        <v>97</v>
      </c>
      <c r="C20" s="105" t="s">
        <v>153</v>
      </c>
      <c r="D20" s="106"/>
      <c r="E20" s="44"/>
      <c r="F20" s="44"/>
      <c r="G20" s="49"/>
    </row>
    <row r="21" spans="2:8" x14ac:dyDescent="0.3">
      <c r="B21" s="55" t="s">
        <v>95</v>
      </c>
      <c r="C21" s="107" t="s">
        <v>7</v>
      </c>
      <c r="D21" s="108"/>
      <c r="E21" s="37"/>
      <c r="F21" s="37"/>
      <c r="G21" s="38"/>
    </row>
    <row r="22" spans="2:8" ht="15" thickBot="1" x14ac:dyDescent="0.35">
      <c r="B22" s="56" t="s">
        <v>93</v>
      </c>
      <c r="C22" s="109" t="s">
        <v>3</v>
      </c>
      <c r="D22" s="110"/>
      <c r="E22" s="39"/>
      <c r="F22" s="39"/>
      <c r="G22" s="40"/>
    </row>
    <row r="24" spans="2:8" ht="15" thickBot="1" x14ac:dyDescent="0.35"/>
    <row r="25" spans="2:8" ht="15" thickBot="1" x14ac:dyDescent="0.35">
      <c r="B25" s="35" t="s">
        <v>82</v>
      </c>
      <c r="C25" s="57" t="s">
        <v>84</v>
      </c>
      <c r="D25" s="47" t="s">
        <v>85</v>
      </c>
      <c r="E25" s="47" t="s">
        <v>86</v>
      </c>
      <c r="F25" s="47" t="s">
        <v>87</v>
      </c>
      <c r="G25" s="47" t="s">
        <v>88</v>
      </c>
      <c r="H25" s="48" t="s">
        <v>89</v>
      </c>
    </row>
    <row r="26" spans="2:8" x14ac:dyDescent="0.3">
      <c r="B26" s="59" t="s">
        <v>94</v>
      </c>
      <c r="C26" s="58"/>
      <c r="D26" s="44"/>
      <c r="E26" s="44"/>
      <c r="F26" s="44"/>
      <c r="G26" s="44"/>
      <c r="H26" s="49"/>
    </row>
    <row r="27" spans="2:8" x14ac:dyDescent="0.3">
      <c r="B27" s="55" t="s">
        <v>104</v>
      </c>
      <c r="C27" s="41"/>
      <c r="D27" s="37"/>
      <c r="E27" s="37"/>
      <c r="F27" s="37"/>
      <c r="G27" s="37"/>
      <c r="H27" s="38"/>
    </row>
    <row r="28" spans="2:8" ht="15" thickBot="1" x14ac:dyDescent="0.35">
      <c r="B28" s="56" t="s">
        <v>107</v>
      </c>
      <c r="C28" s="42"/>
      <c r="D28" s="39"/>
      <c r="E28" s="39"/>
      <c r="F28" s="39"/>
      <c r="G28" s="39"/>
      <c r="H28" s="40"/>
    </row>
    <row r="29" spans="2:8" ht="15" thickBot="1" x14ac:dyDescent="0.35"/>
    <row r="30" spans="2:8" ht="15" thickBot="1" x14ac:dyDescent="0.35">
      <c r="B30" s="35" t="s">
        <v>82</v>
      </c>
      <c r="C30" s="103" t="s">
        <v>0</v>
      </c>
      <c r="D30" s="104"/>
      <c r="E30" s="47" t="s">
        <v>100</v>
      </c>
      <c r="F30" s="47" t="s">
        <v>101</v>
      </c>
      <c r="G30" s="48" t="s">
        <v>102</v>
      </c>
    </row>
    <row r="31" spans="2:8" x14ac:dyDescent="0.3">
      <c r="B31" s="59" t="s">
        <v>97</v>
      </c>
      <c r="C31" s="105" t="s">
        <v>44</v>
      </c>
      <c r="D31" s="106"/>
      <c r="E31" s="44"/>
      <c r="F31" s="44"/>
      <c r="G31" s="49"/>
    </row>
    <row r="32" spans="2:8" x14ac:dyDescent="0.3">
      <c r="B32" s="55" t="s">
        <v>95</v>
      </c>
      <c r="C32" s="107" t="s">
        <v>154</v>
      </c>
      <c r="D32" s="108"/>
      <c r="E32" s="37"/>
      <c r="F32" s="37"/>
      <c r="G32" s="38"/>
    </row>
    <row r="33" spans="2:8" ht="15" thickBot="1" x14ac:dyDescent="0.35">
      <c r="B33" s="56" t="s">
        <v>93</v>
      </c>
      <c r="C33" s="109" t="s">
        <v>36</v>
      </c>
      <c r="D33" s="110"/>
      <c r="E33" s="39"/>
      <c r="F33" s="39"/>
      <c r="G33" s="40"/>
    </row>
    <row r="35" spans="2:8" ht="15" thickBot="1" x14ac:dyDescent="0.35"/>
    <row r="36" spans="2:8" ht="15" thickBot="1" x14ac:dyDescent="0.35">
      <c r="B36" s="35" t="s">
        <v>83</v>
      </c>
      <c r="C36" s="57" t="s">
        <v>84</v>
      </c>
      <c r="D36" s="47" t="s">
        <v>85</v>
      </c>
      <c r="E36" s="47" t="s">
        <v>86</v>
      </c>
      <c r="F36" s="47" t="s">
        <v>87</v>
      </c>
      <c r="G36" s="47" t="s">
        <v>88</v>
      </c>
      <c r="H36" s="48" t="s">
        <v>89</v>
      </c>
    </row>
    <row r="37" spans="2:8" x14ac:dyDescent="0.3">
      <c r="B37" s="59" t="s">
        <v>94</v>
      </c>
      <c r="C37" s="58"/>
      <c r="D37" s="44"/>
      <c r="E37" s="44"/>
      <c r="F37" s="44"/>
      <c r="G37" s="44"/>
      <c r="H37" s="49"/>
    </row>
    <row r="38" spans="2:8" x14ac:dyDescent="0.3">
      <c r="B38" s="55" t="s">
        <v>104</v>
      </c>
      <c r="C38" s="41"/>
      <c r="D38" s="37"/>
      <c r="E38" s="37"/>
      <c r="F38" s="37"/>
      <c r="G38" s="37"/>
      <c r="H38" s="38"/>
    </row>
    <row r="39" spans="2:8" ht="15" thickBot="1" x14ac:dyDescent="0.35">
      <c r="B39" s="56" t="s">
        <v>107</v>
      </c>
      <c r="C39" s="42"/>
      <c r="D39" s="39"/>
      <c r="E39" s="39"/>
      <c r="F39" s="39"/>
      <c r="G39" s="39"/>
      <c r="H39" s="40"/>
    </row>
    <row r="40" spans="2:8" ht="15" thickBot="1" x14ac:dyDescent="0.35"/>
    <row r="41" spans="2:8" ht="15" thickBot="1" x14ac:dyDescent="0.35">
      <c r="B41" s="35" t="s">
        <v>83</v>
      </c>
      <c r="C41" s="103" t="s">
        <v>0</v>
      </c>
      <c r="D41" s="104"/>
      <c r="E41" s="47" t="s">
        <v>100</v>
      </c>
      <c r="F41" s="47" t="s">
        <v>101</v>
      </c>
      <c r="G41" s="48" t="s">
        <v>102</v>
      </c>
    </row>
    <row r="42" spans="2:8" x14ac:dyDescent="0.3">
      <c r="B42" s="59" t="s">
        <v>97</v>
      </c>
      <c r="C42" s="105" t="s">
        <v>155</v>
      </c>
      <c r="D42" s="106"/>
      <c r="E42" s="44"/>
      <c r="F42" s="44"/>
      <c r="G42" s="49"/>
    </row>
    <row r="43" spans="2:8" x14ac:dyDescent="0.3">
      <c r="B43" s="55" t="s">
        <v>95</v>
      </c>
      <c r="C43" s="107" t="s">
        <v>4</v>
      </c>
      <c r="D43" s="108"/>
      <c r="E43" s="37"/>
      <c r="F43" s="37"/>
      <c r="G43" s="38"/>
    </row>
    <row r="44" spans="2:8" ht="15" thickBot="1" x14ac:dyDescent="0.35">
      <c r="B44" s="56" t="s">
        <v>93</v>
      </c>
      <c r="C44" s="109" t="s">
        <v>156</v>
      </c>
      <c r="D44" s="110"/>
      <c r="E44" s="39"/>
      <c r="F44" s="39"/>
      <c r="G44" s="40"/>
    </row>
  </sheetData>
  <mergeCells count="16">
    <mergeCell ref="C33:D33"/>
    <mergeCell ref="C41:D41"/>
    <mergeCell ref="C42:D42"/>
    <mergeCell ref="C43:D43"/>
    <mergeCell ref="C44:D44"/>
    <mergeCell ref="C30:D30"/>
    <mergeCell ref="C31:D31"/>
    <mergeCell ref="C32:D32"/>
    <mergeCell ref="C22:D22"/>
    <mergeCell ref="C8:D8"/>
    <mergeCell ref="C9:D9"/>
    <mergeCell ref="C10:D10"/>
    <mergeCell ref="C11:D11"/>
    <mergeCell ref="C19:D19"/>
    <mergeCell ref="C20:D20"/>
    <mergeCell ref="C21:D2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90FA-EC9D-4E91-94F4-CB195666502D}">
  <sheetPr>
    <pageSetUpPr fitToPage="1"/>
  </sheetPr>
  <dimension ref="B1:O24"/>
  <sheetViews>
    <sheetView zoomScale="90" zoomScaleNormal="90" workbookViewId="0"/>
  </sheetViews>
  <sheetFormatPr defaultRowHeight="14.4" x14ac:dyDescent="0.3"/>
  <cols>
    <col min="1" max="1" width="7.5546875" customWidth="1"/>
    <col min="2" max="4" width="9.88671875" customWidth="1"/>
    <col min="10" max="10" width="7.5546875" customWidth="1"/>
    <col min="11" max="11" width="21.5546875" customWidth="1"/>
    <col min="13" max="13" width="7.5546875" customWidth="1"/>
    <col min="15" max="15" width="21.5546875" customWidth="1"/>
  </cols>
  <sheetData>
    <row r="1" spans="2:15" x14ac:dyDescent="0.3">
      <c r="B1" s="34" t="s">
        <v>108</v>
      </c>
      <c r="F1" s="34" t="s">
        <v>167</v>
      </c>
      <c r="K1" t="s">
        <v>63</v>
      </c>
      <c r="O1" t="s">
        <v>12</v>
      </c>
    </row>
    <row r="2" spans="2:15" ht="15" thickBot="1" x14ac:dyDescent="0.35"/>
    <row r="3" spans="2:15" ht="15" thickBot="1" x14ac:dyDescent="0.35">
      <c r="B3" s="35" t="s">
        <v>80</v>
      </c>
      <c r="C3" s="103" t="s">
        <v>0</v>
      </c>
      <c r="D3" s="111"/>
      <c r="F3" s="35" t="s">
        <v>80</v>
      </c>
      <c r="G3" s="103" t="s">
        <v>0</v>
      </c>
      <c r="H3" s="111"/>
    </row>
    <row r="4" spans="2:15" x14ac:dyDescent="0.3">
      <c r="B4" s="59" t="s">
        <v>97</v>
      </c>
      <c r="C4" s="105" t="s">
        <v>6</v>
      </c>
      <c r="D4" s="112"/>
      <c r="F4" s="59" t="s">
        <v>97</v>
      </c>
      <c r="G4" s="105" t="s">
        <v>154</v>
      </c>
      <c r="H4" s="112"/>
    </row>
    <row r="5" spans="2:15" x14ac:dyDescent="0.3">
      <c r="B5" s="55" t="s">
        <v>95</v>
      </c>
      <c r="C5" s="107" t="s">
        <v>5</v>
      </c>
      <c r="D5" s="113"/>
      <c r="F5" s="55" t="s">
        <v>95</v>
      </c>
      <c r="G5" s="107" t="s">
        <v>168</v>
      </c>
      <c r="H5" s="113"/>
      <c r="K5" t="s">
        <v>64</v>
      </c>
    </row>
    <row r="6" spans="2:15" ht="15" thickBot="1" x14ac:dyDescent="0.35">
      <c r="B6" s="56" t="s">
        <v>93</v>
      </c>
      <c r="C6" s="109" t="s">
        <v>37</v>
      </c>
      <c r="D6" s="114"/>
      <c r="F6" s="56" t="s">
        <v>93</v>
      </c>
      <c r="G6" s="109" t="s">
        <v>170</v>
      </c>
      <c r="H6" s="114"/>
      <c r="J6" t="s">
        <v>72</v>
      </c>
      <c r="K6" s="54"/>
    </row>
    <row r="7" spans="2:15" x14ac:dyDescent="0.3">
      <c r="J7" t="s">
        <v>73</v>
      </c>
    </row>
    <row r="8" spans="2:15" ht="15" thickBot="1" x14ac:dyDescent="0.35"/>
    <row r="9" spans="2:15" ht="15" thickBot="1" x14ac:dyDescent="0.35">
      <c r="B9" s="35" t="s">
        <v>81</v>
      </c>
      <c r="C9" s="90" t="s">
        <v>0</v>
      </c>
      <c r="D9" s="101"/>
      <c r="F9" s="35" t="s">
        <v>81</v>
      </c>
      <c r="G9" s="90" t="s">
        <v>0</v>
      </c>
      <c r="H9" s="101"/>
    </row>
    <row r="10" spans="2:15" x14ac:dyDescent="0.3">
      <c r="B10" s="59" t="s">
        <v>97</v>
      </c>
      <c r="C10" s="93" t="s">
        <v>153</v>
      </c>
      <c r="D10" s="102"/>
      <c r="F10" s="59" t="s">
        <v>97</v>
      </c>
      <c r="G10" s="117" t="s">
        <v>3</v>
      </c>
      <c r="H10" s="123"/>
    </row>
    <row r="11" spans="2:15" x14ac:dyDescent="0.3">
      <c r="B11" s="55" t="s">
        <v>95</v>
      </c>
      <c r="C11" s="87" t="s">
        <v>7</v>
      </c>
      <c r="D11" s="99"/>
      <c r="F11" s="59" t="s">
        <v>95</v>
      </c>
      <c r="G11" s="119" t="s">
        <v>46</v>
      </c>
      <c r="H11" s="124"/>
      <c r="O11" t="s">
        <v>12</v>
      </c>
    </row>
    <row r="12" spans="2:15" ht="15" thickBot="1" x14ac:dyDescent="0.35">
      <c r="B12" s="56" t="s">
        <v>93</v>
      </c>
      <c r="C12" s="96" t="s">
        <v>3</v>
      </c>
      <c r="D12" s="100"/>
      <c r="F12" s="55" t="s">
        <v>93</v>
      </c>
      <c r="G12" s="119" t="s">
        <v>169</v>
      </c>
      <c r="H12" s="124"/>
      <c r="N12" t="s">
        <v>70</v>
      </c>
      <c r="O12" s="54"/>
    </row>
    <row r="13" spans="2:15" ht="15" thickBot="1" x14ac:dyDescent="0.35">
      <c r="F13" s="56" t="s">
        <v>91</v>
      </c>
      <c r="G13" s="121" t="s">
        <v>171</v>
      </c>
      <c r="H13" s="125"/>
      <c r="N13" t="s">
        <v>71</v>
      </c>
    </row>
    <row r="14" spans="2:15" ht="15" thickBot="1" x14ac:dyDescent="0.35"/>
    <row r="15" spans="2:15" ht="15" thickBot="1" x14ac:dyDescent="0.35">
      <c r="B15" s="35" t="s">
        <v>82</v>
      </c>
      <c r="C15" s="90" t="s">
        <v>0</v>
      </c>
      <c r="D15" s="101"/>
    </row>
    <row r="16" spans="2:15" x14ac:dyDescent="0.3">
      <c r="B16" s="59" t="s">
        <v>97</v>
      </c>
      <c r="C16" s="93" t="s">
        <v>44</v>
      </c>
      <c r="D16" s="102"/>
    </row>
    <row r="17" spans="2:11" x14ac:dyDescent="0.3">
      <c r="B17" s="55" t="s">
        <v>95</v>
      </c>
      <c r="C17" s="87" t="s">
        <v>154</v>
      </c>
      <c r="D17" s="99"/>
    </row>
    <row r="18" spans="2:11" ht="15" thickBot="1" x14ac:dyDescent="0.35">
      <c r="B18" s="56" t="s">
        <v>93</v>
      </c>
      <c r="C18" s="96" t="s">
        <v>36</v>
      </c>
      <c r="D18" s="100"/>
      <c r="K18" t="s">
        <v>67</v>
      </c>
    </row>
    <row r="19" spans="2:11" x14ac:dyDescent="0.3">
      <c r="J19" t="s">
        <v>78</v>
      </c>
      <c r="K19" s="54"/>
    </row>
    <row r="20" spans="2:11" ht="15" thickBot="1" x14ac:dyDescent="0.35">
      <c r="J20" t="s">
        <v>77</v>
      </c>
    </row>
    <row r="21" spans="2:11" ht="15" thickBot="1" x14ac:dyDescent="0.35">
      <c r="B21" s="35" t="s">
        <v>83</v>
      </c>
      <c r="C21" s="90" t="s">
        <v>0</v>
      </c>
      <c r="D21" s="101"/>
    </row>
    <row r="22" spans="2:11" x14ac:dyDescent="0.3">
      <c r="B22" s="59" t="s">
        <v>97</v>
      </c>
      <c r="C22" s="93" t="s">
        <v>155</v>
      </c>
      <c r="D22" s="102"/>
    </row>
    <row r="23" spans="2:11" x14ac:dyDescent="0.3">
      <c r="B23" s="55" t="s">
        <v>95</v>
      </c>
      <c r="C23" s="87" t="s">
        <v>4</v>
      </c>
      <c r="D23" s="99"/>
    </row>
    <row r="24" spans="2:11" ht="15" thickBot="1" x14ac:dyDescent="0.35">
      <c r="B24" s="56" t="s">
        <v>93</v>
      </c>
      <c r="C24" s="96" t="s">
        <v>156</v>
      </c>
      <c r="D24" s="100"/>
    </row>
  </sheetData>
  <mergeCells count="25">
    <mergeCell ref="C23:D23"/>
    <mergeCell ref="C24:D24"/>
    <mergeCell ref="G4:H4"/>
    <mergeCell ref="G5:H5"/>
    <mergeCell ref="C11:D11"/>
    <mergeCell ref="C12:D12"/>
    <mergeCell ref="C15:D15"/>
    <mergeCell ref="C16:D16"/>
    <mergeCell ref="C17:D17"/>
    <mergeCell ref="C18:D18"/>
    <mergeCell ref="C4:D4"/>
    <mergeCell ref="C5:D5"/>
    <mergeCell ref="C6:D6"/>
    <mergeCell ref="G13:H13"/>
    <mergeCell ref="G12:H12"/>
    <mergeCell ref="G11:H11"/>
    <mergeCell ref="G6:H6"/>
    <mergeCell ref="C21:D21"/>
    <mergeCell ref="C22:D22"/>
    <mergeCell ref="C10:D10"/>
    <mergeCell ref="C9:D9"/>
    <mergeCell ref="G3:H3"/>
    <mergeCell ref="G9:H9"/>
    <mergeCell ref="G10:H10"/>
    <mergeCell ref="C3:D3"/>
  </mergeCells>
  <pageMargins left="0.7" right="0.7" top="0.75" bottom="0.75" header="0.3" footer="0.3"/>
  <pageSetup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B86DC-04B9-4733-A742-1DB56B7286DB}">
  <sheetPr>
    <pageSetUpPr fitToPage="1"/>
  </sheetPr>
  <dimension ref="A1:J33"/>
  <sheetViews>
    <sheetView zoomScale="90" zoomScaleNormal="90" workbookViewId="0"/>
  </sheetViews>
  <sheetFormatPr defaultRowHeight="14.4" x14ac:dyDescent="0.3"/>
  <cols>
    <col min="1" max="1" width="7.5546875" bestFit="1" customWidth="1"/>
    <col min="2" max="2" width="21.5546875" customWidth="1"/>
    <col min="5" max="5" width="7.5546875" bestFit="1" customWidth="1"/>
    <col min="6" max="6" width="21.5546875" customWidth="1"/>
    <col min="9" max="9" width="7.5546875" bestFit="1" customWidth="1"/>
    <col min="10" max="10" width="21.5546875" customWidth="1"/>
  </cols>
  <sheetData>
    <row r="1" spans="1:10" x14ac:dyDescent="0.3">
      <c r="B1" s="34" t="s">
        <v>109</v>
      </c>
    </row>
    <row r="3" spans="1:10" x14ac:dyDescent="0.3">
      <c r="B3" t="s">
        <v>58</v>
      </c>
      <c r="F3" t="s">
        <v>63</v>
      </c>
      <c r="J3" t="s">
        <v>12</v>
      </c>
    </row>
    <row r="7" spans="1:10" x14ac:dyDescent="0.3">
      <c r="B7" t="s">
        <v>59</v>
      </c>
    </row>
    <row r="8" spans="1:10" x14ac:dyDescent="0.3">
      <c r="A8" t="s">
        <v>72</v>
      </c>
      <c r="B8" s="54"/>
    </row>
    <row r="9" spans="1:10" x14ac:dyDescent="0.3">
      <c r="A9" t="s">
        <v>73</v>
      </c>
    </row>
    <row r="11" spans="1:10" x14ac:dyDescent="0.3">
      <c r="F11" t="s">
        <v>64</v>
      </c>
    </row>
    <row r="12" spans="1:10" x14ac:dyDescent="0.3">
      <c r="E12" t="s">
        <v>65</v>
      </c>
      <c r="F12" s="54"/>
    </row>
    <row r="13" spans="1:10" x14ac:dyDescent="0.3">
      <c r="E13" t="s">
        <v>66</v>
      </c>
    </row>
    <row r="15" spans="1:10" x14ac:dyDescent="0.3">
      <c r="B15" t="s">
        <v>60</v>
      </c>
    </row>
    <row r="16" spans="1:10" x14ac:dyDescent="0.3">
      <c r="A16" t="s">
        <v>76</v>
      </c>
      <c r="B16" s="54"/>
    </row>
    <row r="17" spans="1:10" x14ac:dyDescent="0.3">
      <c r="A17" t="s">
        <v>74</v>
      </c>
    </row>
    <row r="19" spans="1:10" x14ac:dyDescent="0.3">
      <c r="J19" t="s">
        <v>12</v>
      </c>
    </row>
    <row r="20" spans="1:10" x14ac:dyDescent="0.3">
      <c r="I20" t="s">
        <v>70</v>
      </c>
      <c r="J20" s="54"/>
    </row>
    <row r="21" spans="1:10" x14ac:dyDescent="0.3">
      <c r="I21" t="s">
        <v>71</v>
      </c>
    </row>
    <row r="23" spans="1:10" x14ac:dyDescent="0.3">
      <c r="B23" t="s">
        <v>61</v>
      </c>
    </row>
    <row r="24" spans="1:10" x14ac:dyDescent="0.3">
      <c r="A24" t="s">
        <v>77</v>
      </c>
      <c r="B24" s="54"/>
    </row>
    <row r="25" spans="1:10" x14ac:dyDescent="0.3">
      <c r="A25" t="s">
        <v>78</v>
      </c>
    </row>
    <row r="27" spans="1:10" x14ac:dyDescent="0.3">
      <c r="F27" t="s">
        <v>67</v>
      </c>
    </row>
    <row r="28" spans="1:10" x14ac:dyDescent="0.3">
      <c r="E28" t="s">
        <v>68</v>
      </c>
      <c r="F28" s="54"/>
    </row>
    <row r="29" spans="1:10" x14ac:dyDescent="0.3">
      <c r="E29" t="s">
        <v>69</v>
      </c>
    </row>
    <row r="31" spans="1:10" x14ac:dyDescent="0.3">
      <c r="B31" t="s">
        <v>62</v>
      </c>
    </row>
    <row r="32" spans="1:10" x14ac:dyDescent="0.3">
      <c r="A32" t="s">
        <v>75</v>
      </c>
      <c r="B32" s="54"/>
    </row>
    <row r="33" spans="1:1" x14ac:dyDescent="0.3">
      <c r="A33" t="s">
        <v>79</v>
      </c>
    </row>
  </sheetData>
  <pageMargins left="0.7" right="0.7" top="0.75" bottom="0.75" header="0.3" footer="0.3"/>
  <pageSetup scale="9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16A3-BA86-4A4D-9D65-5849DB5E00A1}">
  <dimension ref="B1:P26"/>
  <sheetViews>
    <sheetView zoomScale="90" zoomScaleNormal="90" workbookViewId="0"/>
  </sheetViews>
  <sheetFormatPr defaultRowHeight="14.4" x14ac:dyDescent="0.3"/>
  <cols>
    <col min="1" max="1" width="7.5546875" customWidth="1"/>
    <col min="2" max="8" width="9.88671875" customWidth="1"/>
    <col min="11" max="11" width="7.5546875" bestFit="1" customWidth="1"/>
    <col min="12" max="12" width="21.5546875" customWidth="1"/>
    <col min="15" max="15" width="7.5546875" bestFit="1" customWidth="1"/>
    <col min="16" max="16" width="21.5546875" customWidth="1"/>
  </cols>
  <sheetData>
    <row r="1" spans="2:16" x14ac:dyDescent="0.3">
      <c r="B1" s="34" t="s">
        <v>167</v>
      </c>
    </row>
    <row r="2" spans="2:16" ht="15" thickBot="1" x14ac:dyDescent="0.35"/>
    <row r="3" spans="2:16" ht="15" thickBot="1" x14ac:dyDescent="0.35">
      <c r="B3" s="35" t="s">
        <v>80</v>
      </c>
      <c r="C3" s="57" t="s">
        <v>84</v>
      </c>
      <c r="D3" s="47" t="s">
        <v>85</v>
      </c>
      <c r="E3" s="47" t="s">
        <v>86</v>
      </c>
      <c r="F3" s="47" t="s">
        <v>87</v>
      </c>
      <c r="G3" s="47" t="s">
        <v>88</v>
      </c>
      <c r="H3" s="48" t="s">
        <v>89</v>
      </c>
      <c r="L3" t="s">
        <v>63</v>
      </c>
      <c r="P3" t="s">
        <v>12</v>
      </c>
    </row>
    <row r="4" spans="2:16" x14ac:dyDescent="0.3">
      <c r="B4" s="59" t="s">
        <v>94</v>
      </c>
      <c r="C4" s="58"/>
      <c r="D4" s="44"/>
      <c r="E4" s="44"/>
      <c r="F4" s="44"/>
      <c r="G4" s="44"/>
      <c r="H4" s="49"/>
    </row>
    <row r="5" spans="2:16" x14ac:dyDescent="0.3">
      <c r="B5" s="55" t="s">
        <v>104</v>
      </c>
      <c r="C5" s="41"/>
      <c r="D5" s="37"/>
      <c r="E5" s="37"/>
      <c r="F5" s="37"/>
      <c r="G5" s="37"/>
      <c r="H5" s="38"/>
    </row>
    <row r="6" spans="2:16" ht="15" thickBot="1" x14ac:dyDescent="0.35">
      <c r="B6" s="56" t="s">
        <v>107</v>
      </c>
      <c r="C6" s="42"/>
      <c r="D6" s="39"/>
      <c r="E6" s="39"/>
      <c r="F6" s="39"/>
      <c r="G6" s="39"/>
      <c r="H6" s="40"/>
    </row>
    <row r="7" spans="2:16" ht="15" thickBot="1" x14ac:dyDescent="0.35">
      <c r="L7" t="s">
        <v>64</v>
      </c>
    </row>
    <row r="8" spans="2:16" ht="15" thickBot="1" x14ac:dyDescent="0.35">
      <c r="B8" s="35" t="s">
        <v>80</v>
      </c>
      <c r="C8" s="103" t="s">
        <v>0</v>
      </c>
      <c r="D8" s="104"/>
      <c r="E8" s="47" t="s">
        <v>100</v>
      </c>
      <c r="F8" s="47" t="s">
        <v>101</v>
      </c>
      <c r="G8" s="48" t="s">
        <v>102</v>
      </c>
      <c r="K8" t="s">
        <v>72</v>
      </c>
      <c r="L8" s="54"/>
    </row>
    <row r="9" spans="2:16" x14ac:dyDescent="0.3">
      <c r="B9" s="59" t="s">
        <v>97</v>
      </c>
      <c r="C9" s="105" t="s">
        <v>154</v>
      </c>
      <c r="D9" s="106"/>
      <c r="E9" s="44"/>
      <c r="F9" s="44"/>
      <c r="G9" s="49"/>
      <c r="K9" t="s">
        <v>73</v>
      </c>
    </row>
    <row r="10" spans="2:16" x14ac:dyDescent="0.3">
      <c r="B10" s="55" t="s">
        <v>95</v>
      </c>
      <c r="C10" s="107" t="s">
        <v>168</v>
      </c>
      <c r="D10" s="108"/>
      <c r="E10" s="37"/>
      <c r="F10" s="37"/>
      <c r="G10" s="38"/>
    </row>
    <row r="11" spans="2:16" ht="15" thickBot="1" x14ac:dyDescent="0.35">
      <c r="B11" s="56" t="s">
        <v>93</v>
      </c>
      <c r="C11" s="109" t="s">
        <v>170</v>
      </c>
      <c r="D11" s="110"/>
      <c r="E11" s="39"/>
      <c r="F11" s="39"/>
      <c r="G11" s="40"/>
    </row>
    <row r="13" spans="2:16" ht="15" thickBot="1" x14ac:dyDescent="0.35">
      <c r="P13" t="s">
        <v>12</v>
      </c>
    </row>
    <row r="14" spans="2:16" ht="15" thickBot="1" x14ac:dyDescent="0.35">
      <c r="B14" s="35" t="s">
        <v>81</v>
      </c>
      <c r="C14" s="57" t="s">
        <v>84</v>
      </c>
      <c r="D14" s="47" t="s">
        <v>85</v>
      </c>
      <c r="E14" s="47" t="s">
        <v>86</v>
      </c>
      <c r="F14" s="47" t="s">
        <v>87</v>
      </c>
      <c r="G14" s="47" t="s">
        <v>88</v>
      </c>
      <c r="H14" s="48" t="s">
        <v>89</v>
      </c>
      <c r="O14" t="s">
        <v>70</v>
      </c>
      <c r="P14" s="54"/>
    </row>
    <row r="15" spans="2:16" x14ac:dyDescent="0.3">
      <c r="B15" s="59" t="s">
        <v>90</v>
      </c>
      <c r="C15" s="58"/>
      <c r="D15" s="44"/>
      <c r="E15" s="44"/>
      <c r="F15" s="44"/>
      <c r="G15" s="44"/>
      <c r="H15" s="49"/>
      <c r="O15" t="s">
        <v>71</v>
      </c>
    </row>
    <row r="16" spans="2:16" x14ac:dyDescent="0.3">
      <c r="B16" s="55" t="s">
        <v>92</v>
      </c>
      <c r="C16" s="41"/>
      <c r="D16" s="37"/>
      <c r="E16" s="37"/>
      <c r="F16" s="37"/>
      <c r="G16" s="37"/>
      <c r="H16" s="38"/>
    </row>
    <row r="17" spans="2:12" x14ac:dyDescent="0.3">
      <c r="B17" s="55" t="s">
        <v>94</v>
      </c>
      <c r="C17" s="41"/>
      <c r="D17" s="37"/>
      <c r="E17" s="37"/>
      <c r="F17" s="37"/>
      <c r="G17" s="37"/>
      <c r="H17" s="38"/>
    </row>
    <row r="18" spans="2:12" x14ac:dyDescent="0.3">
      <c r="B18" s="55" t="s">
        <v>96</v>
      </c>
      <c r="C18" s="41"/>
      <c r="D18" s="37"/>
      <c r="E18" s="37"/>
      <c r="F18" s="37"/>
      <c r="G18" s="37"/>
      <c r="H18" s="38"/>
    </row>
    <row r="19" spans="2:12" x14ac:dyDescent="0.3">
      <c r="B19" s="55" t="s">
        <v>98</v>
      </c>
      <c r="C19" s="41"/>
      <c r="D19" s="37"/>
      <c r="E19" s="37"/>
      <c r="F19" s="37"/>
      <c r="G19" s="37"/>
      <c r="H19" s="38"/>
    </row>
    <row r="20" spans="2:12" ht="15" thickBot="1" x14ac:dyDescent="0.35">
      <c r="B20" s="56" t="s">
        <v>99</v>
      </c>
      <c r="C20" s="42"/>
      <c r="D20" s="39"/>
      <c r="E20" s="39"/>
      <c r="F20" s="39"/>
      <c r="G20" s="39"/>
      <c r="H20" s="40"/>
      <c r="L20" t="s">
        <v>67</v>
      </c>
    </row>
    <row r="21" spans="2:12" ht="15" thickBot="1" x14ac:dyDescent="0.35">
      <c r="K21" t="s">
        <v>78</v>
      </c>
      <c r="L21" s="54"/>
    </row>
    <row r="22" spans="2:12" ht="15" thickBot="1" x14ac:dyDescent="0.35">
      <c r="B22" s="35" t="s">
        <v>81</v>
      </c>
      <c r="C22" s="103" t="s">
        <v>0</v>
      </c>
      <c r="D22" s="104"/>
      <c r="E22" s="47" t="s">
        <v>100</v>
      </c>
      <c r="F22" s="47" t="s">
        <v>101</v>
      </c>
      <c r="G22" s="48" t="s">
        <v>102</v>
      </c>
      <c r="K22" t="s">
        <v>77</v>
      </c>
    </row>
    <row r="23" spans="2:12" x14ac:dyDescent="0.3">
      <c r="B23" s="59" t="s">
        <v>97</v>
      </c>
      <c r="C23" s="117" t="s">
        <v>3</v>
      </c>
      <c r="D23" s="118"/>
      <c r="E23" s="44"/>
      <c r="F23" s="44"/>
      <c r="G23" s="49"/>
    </row>
    <row r="24" spans="2:12" x14ac:dyDescent="0.3">
      <c r="B24" s="59" t="s">
        <v>95</v>
      </c>
      <c r="C24" s="119" t="s">
        <v>46</v>
      </c>
      <c r="D24" s="120"/>
      <c r="E24" s="44"/>
      <c r="F24" s="44"/>
      <c r="G24" s="49"/>
    </row>
    <row r="25" spans="2:12" x14ac:dyDescent="0.3">
      <c r="B25" s="55" t="s">
        <v>93</v>
      </c>
      <c r="C25" s="119" t="s">
        <v>169</v>
      </c>
      <c r="D25" s="120"/>
      <c r="E25" s="37"/>
      <c r="F25" s="37"/>
      <c r="G25" s="38"/>
    </row>
    <row r="26" spans="2:12" ht="15" thickBot="1" x14ac:dyDescent="0.35">
      <c r="B26" s="56" t="s">
        <v>91</v>
      </c>
      <c r="C26" s="121" t="s">
        <v>171</v>
      </c>
      <c r="D26" s="122"/>
      <c r="E26" s="39"/>
      <c r="F26" s="39"/>
      <c r="G26" s="40"/>
    </row>
  </sheetData>
  <mergeCells count="9">
    <mergeCell ref="C8:D8"/>
    <mergeCell ref="C9:D9"/>
    <mergeCell ref="C10:D10"/>
    <mergeCell ref="C11:D11"/>
    <mergeCell ref="C22:D22"/>
    <mergeCell ref="C23:D23"/>
    <mergeCell ref="C24:D24"/>
    <mergeCell ref="C25:D25"/>
    <mergeCell ref="C26:D2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5AF0-241C-4EC0-A43C-AE3BEF3603F4}">
  <sheetPr>
    <pageSetUpPr fitToPage="1"/>
  </sheetPr>
  <dimension ref="B1:N39"/>
  <sheetViews>
    <sheetView zoomScale="90" zoomScaleNormal="90" workbookViewId="0"/>
  </sheetViews>
  <sheetFormatPr defaultRowHeight="14.4" x14ac:dyDescent="0.3"/>
  <cols>
    <col min="1" max="1" width="7.5546875" customWidth="1"/>
    <col min="2" max="2" width="21.5546875" customWidth="1"/>
    <col min="5" max="5" width="7.5546875" bestFit="1" customWidth="1"/>
    <col min="6" max="6" width="21.5546875" customWidth="1"/>
    <col min="9" max="9" width="7.5546875" bestFit="1" customWidth="1"/>
    <col min="10" max="10" width="21.5546875" customWidth="1"/>
    <col min="13" max="13" width="7.5546875" bestFit="1" customWidth="1"/>
    <col min="14" max="14" width="21.5546875" customWidth="1"/>
  </cols>
  <sheetData>
    <row r="1" spans="2:14" x14ac:dyDescent="0.3">
      <c r="B1" s="34" t="s">
        <v>13</v>
      </c>
    </row>
    <row r="3" spans="2:14" x14ac:dyDescent="0.3">
      <c r="B3" t="s">
        <v>47</v>
      </c>
      <c r="F3" t="s">
        <v>58</v>
      </c>
      <c r="J3" t="s">
        <v>63</v>
      </c>
      <c r="N3" t="s">
        <v>12</v>
      </c>
    </row>
    <row r="7" spans="2:14" x14ac:dyDescent="0.3">
      <c r="F7" t="s">
        <v>59</v>
      </c>
    </row>
    <row r="8" spans="2:14" x14ac:dyDescent="0.3">
      <c r="B8" t="s">
        <v>48</v>
      </c>
      <c r="F8" s="54" t="s">
        <v>144</v>
      </c>
    </row>
    <row r="9" spans="2:14" x14ac:dyDescent="0.3">
      <c r="B9" s="54" t="s">
        <v>145</v>
      </c>
      <c r="E9" t="s">
        <v>53</v>
      </c>
    </row>
    <row r="10" spans="2:14" x14ac:dyDescent="0.3">
      <c r="B10" t="s">
        <v>146</v>
      </c>
    </row>
    <row r="12" spans="2:14" x14ac:dyDescent="0.3">
      <c r="J12" t="s">
        <v>64</v>
      </c>
    </row>
    <row r="13" spans="2:14" x14ac:dyDescent="0.3">
      <c r="I13" t="s">
        <v>65</v>
      </c>
      <c r="J13" s="54"/>
    </row>
    <row r="14" spans="2:14" x14ac:dyDescent="0.3">
      <c r="I14" t="s">
        <v>66</v>
      </c>
    </row>
    <row r="17" spans="2:14" x14ac:dyDescent="0.3">
      <c r="F17" t="s">
        <v>60</v>
      </c>
    </row>
    <row r="18" spans="2:14" x14ac:dyDescent="0.3">
      <c r="B18" t="s">
        <v>49</v>
      </c>
      <c r="F18" s="54" t="s">
        <v>150</v>
      </c>
    </row>
    <row r="19" spans="2:14" x14ac:dyDescent="0.3">
      <c r="B19" s="54" t="s">
        <v>147</v>
      </c>
      <c r="E19" t="s">
        <v>54</v>
      </c>
    </row>
    <row r="20" spans="2:14" x14ac:dyDescent="0.3">
      <c r="B20" t="s">
        <v>148</v>
      </c>
    </row>
    <row r="22" spans="2:14" x14ac:dyDescent="0.3">
      <c r="N22" t="s">
        <v>12</v>
      </c>
    </row>
    <row r="23" spans="2:14" x14ac:dyDescent="0.3">
      <c r="M23" t="s">
        <v>70</v>
      </c>
      <c r="N23" s="54"/>
    </row>
    <row r="24" spans="2:14" x14ac:dyDescent="0.3">
      <c r="M24" t="s">
        <v>71</v>
      </c>
    </row>
    <row r="27" spans="2:14" x14ac:dyDescent="0.3">
      <c r="F27" t="s">
        <v>61</v>
      </c>
    </row>
    <row r="28" spans="2:14" x14ac:dyDescent="0.3">
      <c r="B28" t="s">
        <v>50</v>
      </c>
      <c r="F28" s="54" t="s">
        <v>183</v>
      </c>
    </row>
    <row r="29" spans="2:14" x14ac:dyDescent="0.3">
      <c r="B29" s="54" t="s">
        <v>110</v>
      </c>
      <c r="E29" t="s">
        <v>56</v>
      </c>
    </row>
    <row r="30" spans="2:14" x14ac:dyDescent="0.3">
      <c r="B30" t="s">
        <v>149</v>
      </c>
    </row>
    <row r="32" spans="2:14" x14ac:dyDescent="0.3">
      <c r="J32" t="s">
        <v>67</v>
      </c>
    </row>
    <row r="33" spans="6:10" x14ac:dyDescent="0.3">
      <c r="I33" t="s">
        <v>68</v>
      </c>
      <c r="J33" s="54"/>
    </row>
    <row r="34" spans="6:10" x14ac:dyDescent="0.3">
      <c r="I34" t="s">
        <v>69</v>
      </c>
    </row>
    <row r="37" spans="6:10" x14ac:dyDescent="0.3">
      <c r="F37" t="s">
        <v>62</v>
      </c>
    </row>
    <row r="38" spans="6:10" x14ac:dyDescent="0.3">
      <c r="F38" s="54" t="s">
        <v>151</v>
      </c>
    </row>
    <row r="39" spans="6:10" x14ac:dyDescent="0.3">
      <c r="F39" t="s">
        <v>152</v>
      </c>
    </row>
  </sheetData>
  <pageMargins left="0.7" right="0.7" top="0.75" bottom="0.75" header="0.3" footer="0.3"/>
  <pageSetup scale="7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AC076-24AB-401C-9B37-72C1BA4DEE3B}">
  <sheetPr>
    <pageSetUpPr fitToPage="1"/>
  </sheetPr>
  <dimension ref="B1:B34"/>
  <sheetViews>
    <sheetView workbookViewId="0"/>
  </sheetViews>
  <sheetFormatPr defaultRowHeight="14.4" x14ac:dyDescent="0.3"/>
  <cols>
    <col min="2" max="2" width="106.6640625" customWidth="1"/>
  </cols>
  <sheetData>
    <row r="1" spans="2:2" x14ac:dyDescent="0.3">
      <c r="B1" s="34" t="s">
        <v>289</v>
      </c>
    </row>
    <row r="3" spans="2:2" x14ac:dyDescent="0.3">
      <c r="B3" t="s">
        <v>290</v>
      </c>
    </row>
    <row r="5" spans="2:2" x14ac:dyDescent="0.3">
      <c r="B5" s="34" t="s">
        <v>292</v>
      </c>
    </row>
    <row r="7" spans="2:2" x14ac:dyDescent="0.3">
      <c r="B7" s="82" t="s">
        <v>293</v>
      </c>
    </row>
    <row r="9" spans="2:2" x14ac:dyDescent="0.3">
      <c r="B9" s="34" t="s">
        <v>275</v>
      </c>
    </row>
    <row r="11" spans="2:2" ht="43.2" x14ac:dyDescent="0.3">
      <c r="B11" s="82" t="s">
        <v>276</v>
      </c>
    </row>
    <row r="13" spans="2:2" x14ac:dyDescent="0.3">
      <c r="B13" s="34" t="s">
        <v>277</v>
      </c>
    </row>
    <row r="15" spans="2:2" x14ac:dyDescent="0.3">
      <c r="B15" s="82" t="s">
        <v>294</v>
      </c>
    </row>
    <row r="16" spans="2:2" x14ac:dyDescent="0.3">
      <c r="B16" s="82"/>
    </row>
    <row r="17" spans="2:2" x14ac:dyDescent="0.3">
      <c r="B17" s="82" t="s">
        <v>291</v>
      </c>
    </row>
    <row r="19" spans="2:2" x14ac:dyDescent="0.3">
      <c r="B19" s="34" t="s">
        <v>278</v>
      </c>
    </row>
    <row r="21" spans="2:2" x14ac:dyDescent="0.3">
      <c r="B21" t="s">
        <v>295</v>
      </c>
    </row>
    <row r="22" spans="2:2" x14ac:dyDescent="0.3">
      <c r="B22" s="83" t="s">
        <v>279</v>
      </c>
    </row>
    <row r="23" spans="2:2" x14ac:dyDescent="0.3">
      <c r="B23" s="83" t="s">
        <v>280</v>
      </c>
    </row>
    <row r="24" spans="2:2" x14ac:dyDescent="0.3">
      <c r="B24" s="83" t="s">
        <v>281</v>
      </c>
    </row>
    <row r="25" spans="2:2" x14ac:dyDescent="0.3">
      <c r="B25" s="83" t="s">
        <v>282</v>
      </c>
    </row>
    <row r="26" spans="2:2" x14ac:dyDescent="0.3">
      <c r="B26" s="83" t="s">
        <v>283</v>
      </c>
    </row>
    <row r="27" spans="2:2" x14ac:dyDescent="0.3">
      <c r="B27" s="83" t="s">
        <v>284</v>
      </c>
    </row>
    <row r="28" spans="2:2" x14ac:dyDescent="0.3">
      <c r="B28" s="83" t="s">
        <v>285</v>
      </c>
    </row>
    <row r="29" spans="2:2" x14ac:dyDescent="0.3">
      <c r="B29" s="83" t="s">
        <v>286</v>
      </c>
    </row>
    <row r="30" spans="2:2" x14ac:dyDescent="0.3">
      <c r="B30" s="83" t="s">
        <v>287</v>
      </c>
    </row>
    <row r="31" spans="2:2" x14ac:dyDescent="0.3">
      <c r="B31" s="83" t="s">
        <v>288</v>
      </c>
    </row>
    <row r="32" spans="2:2" x14ac:dyDescent="0.3">
      <c r="B32" s="83" t="s">
        <v>296</v>
      </c>
    </row>
    <row r="34" spans="2:2" x14ac:dyDescent="0.3">
      <c r="B34" s="34"/>
    </row>
  </sheetData>
  <pageMargins left="0.7" right="0.7" top="0.75" bottom="0.75" header="0.3" footer="0.3"/>
  <pageSetup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503DF-BBC4-45B5-9C92-5927BDBBDB7D}">
  <sheetPr>
    <pageSetUpPr fitToPage="1"/>
  </sheetPr>
  <dimension ref="B1:O34"/>
  <sheetViews>
    <sheetView zoomScale="80" zoomScaleNormal="80" workbookViewId="0"/>
  </sheetViews>
  <sheetFormatPr defaultRowHeight="14.4" x14ac:dyDescent="0.3"/>
  <cols>
    <col min="1" max="1" width="8.88671875" customWidth="1"/>
    <col min="2" max="2" width="13.44140625" customWidth="1"/>
    <col min="3" max="14" width="7.21875" style="15" customWidth="1"/>
    <col min="15" max="15" width="7.21875" customWidth="1"/>
  </cols>
  <sheetData>
    <row r="1" spans="2:14" ht="15" thickBot="1" x14ac:dyDescent="0.35">
      <c r="B1" s="34"/>
    </row>
    <row r="2" spans="2:14" ht="15" thickBot="1" x14ac:dyDescent="0.35">
      <c r="B2" s="115" t="s">
        <v>224</v>
      </c>
      <c r="C2" s="116"/>
      <c r="D2" s="33" t="s">
        <v>26</v>
      </c>
      <c r="E2" s="32" t="s">
        <v>218</v>
      </c>
      <c r="F2" s="31" t="s">
        <v>28</v>
      </c>
      <c r="G2" s="32" t="s">
        <v>219</v>
      </c>
      <c r="H2" s="31" t="s">
        <v>27</v>
      </c>
      <c r="I2" s="32" t="s">
        <v>220</v>
      </c>
      <c r="J2" s="31" t="s">
        <v>9</v>
      </c>
      <c r="K2" s="32" t="s">
        <v>11</v>
      </c>
      <c r="L2" s="31" t="s">
        <v>221</v>
      </c>
      <c r="M2" s="32" t="s">
        <v>29</v>
      </c>
      <c r="N2" s="78" t="s">
        <v>222</v>
      </c>
    </row>
    <row r="3" spans="2:14" ht="15" thickBot="1" x14ac:dyDescent="0.35">
      <c r="B3" s="30"/>
      <c r="C3" s="29"/>
      <c r="D3" s="46">
        <f>C4</f>
        <v>-12</v>
      </c>
      <c r="E3" s="28">
        <f>C5</f>
        <v>-10</v>
      </c>
      <c r="F3" s="27">
        <f>C6</f>
        <v>-1</v>
      </c>
      <c r="G3" s="28">
        <f>C7</f>
        <v>1</v>
      </c>
      <c r="H3" s="27">
        <f>C8</f>
        <v>2</v>
      </c>
      <c r="I3" s="27">
        <f>C9</f>
        <v>2</v>
      </c>
      <c r="J3" s="28">
        <f>C10</f>
        <v>3</v>
      </c>
      <c r="K3" s="28">
        <f>C11</f>
        <v>5</v>
      </c>
      <c r="L3" s="28">
        <f>C12</f>
        <v>8</v>
      </c>
      <c r="M3" s="28">
        <f>C13</f>
        <v>10</v>
      </c>
      <c r="N3" s="51">
        <f>C14</f>
        <v>10</v>
      </c>
    </row>
    <row r="4" spans="2:14" x14ac:dyDescent="0.3">
      <c r="B4" s="26" t="s">
        <v>17</v>
      </c>
      <c r="C4" s="43">
        <v>-12</v>
      </c>
      <c r="D4" s="25"/>
      <c r="E4" s="24"/>
      <c r="F4" s="24"/>
      <c r="G4" s="24"/>
      <c r="H4" s="24"/>
      <c r="I4" s="24"/>
      <c r="J4" s="24"/>
      <c r="K4" s="24"/>
      <c r="L4" s="52"/>
      <c r="M4" s="24"/>
      <c r="N4" s="79"/>
    </row>
    <row r="5" spans="2:14" x14ac:dyDescent="0.3">
      <c r="B5" s="21" t="s">
        <v>212</v>
      </c>
      <c r="C5" s="20">
        <v>-10</v>
      </c>
      <c r="D5" s="8">
        <v>1</v>
      </c>
      <c r="E5" s="22"/>
      <c r="F5" s="22"/>
      <c r="G5" s="22"/>
      <c r="H5" s="22"/>
      <c r="I5" s="22"/>
      <c r="J5" s="22"/>
      <c r="K5" s="22"/>
      <c r="L5" s="53"/>
      <c r="M5" s="22"/>
      <c r="N5" s="19"/>
    </row>
    <row r="6" spans="2:14" x14ac:dyDescent="0.3">
      <c r="B6" s="23" t="s">
        <v>19</v>
      </c>
      <c r="C6" s="20">
        <v>-1</v>
      </c>
      <c r="D6" s="8">
        <v>6</v>
      </c>
      <c r="E6" s="9">
        <v>6</v>
      </c>
      <c r="F6" s="22"/>
      <c r="G6" s="22"/>
      <c r="H6" s="22"/>
      <c r="I6" s="22"/>
      <c r="J6" s="22"/>
      <c r="K6" s="22"/>
      <c r="L6" s="53"/>
      <c r="M6" s="22"/>
      <c r="N6" s="19"/>
    </row>
    <row r="7" spans="2:14" x14ac:dyDescent="0.3">
      <c r="B7" s="21" t="s">
        <v>213</v>
      </c>
      <c r="C7" s="20">
        <v>1</v>
      </c>
      <c r="D7" s="8">
        <v>8</v>
      </c>
      <c r="E7" s="9">
        <v>7</v>
      </c>
      <c r="F7" s="9">
        <v>2</v>
      </c>
      <c r="G7" s="22"/>
      <c r="H7" s="22"/>
      <c r="I7" s="22"/>
      <c r="J7" s="22"/>
      <c r="K7" s="22"/>
      <c r="L7" s="53"/>
      <c r="M7" s="22"/>
      <c r="N7" s="19"/>
    </row>
    <row r="8" spans="2:14" x14ac:dyDescent="0.3">
      <c r="B8" s="23" t="s">
        <v>18</v>
      </c>
      <c r="C8" s="20">
        <v>2</v>
      </c>
      <c r="D8" s="8">
        <v>9</v>
      </c>
      <c r="E8" s="9">
        <v>8</v>
      </c>
      <c r="F8" s="9">
        <v>3</v>
      </c>
      <c r="G8" s="9">
        <v>1</v>
      </c>
      <c r="H8" s="22"/>
      <c r="I8" s="22"/>
      <c r="J8" s="22"/>
      <c r="K8" s="22"/>
      <c r="L8" s="53"/>
      <c r="M8" s="22"/>
      <c r="N8" s="19"/>
    </row>
    <row r="9" spans="2:14" x14ac:dyDescent="0.3">
      <c r="B9" s="21" t="s">
        <v>214</v>
      </c>
      <c r="C9" s="20">
        <v>2</v>
      </c>
      <c r="D9" s="8">
        <v>9</v>
      </c>
      <c r="E9" s="9">
        <v>8</v>
      </c>
      <c r="F9" s="9">
        <v>3</v>
      </c>
      <c r="G9" s="9">
        <v>1</v>
      </c>
      <c r="H9" s="9">
        <v>0</v>
      </c>
      <c r="I9" s="22"/>
      <c r="J9" s="22"/>
      <c r="K9" s="22"/>
      <c r="L9" s="53"/>
      <c r="M9" s="22"/>
      <c r="N9" s="19"/>
    </row>
    <row r="10" spans="2:14" x14ac:dyDescent="0.3">
      <c r="B10" s="23" t="s">
        <v>8</v>
      </c>
      <c r="C10" s="20">
        <v>3</v>
      </c>
      <c r="D10" s="8">
        <v>9</v>
      </c>
      <c r="E10" s="9">
        <v>9</v>
      </c>
      <c r="F10" s="9">
        <v>4</v>
      </c>
      <c r="G10" s="9">
        <v>2</v>
      </c>
      <c r="H10" s="9">
        <v>1</v>
      </c>
      <c r="I10" s="9">
        <v>1</v>
      </c>
      <c r="J10" s="22"/>
      <c r="K10" s="22"/>
      <c r="L10" s="53"/>
      <c r="M10" s="22"/>
      <c r="N10" s="19"/>
    </row>
    <row r="11" spans="2:14" x14ac:dyDescent="0.3">
      <c r="B11" s="21" t="s">
        <v>10</v>
      </c>
      <c r="C11" s="20">
        <v>5</v>
      </c>
      <c r="D11" s="8">
        <v>11</v>
      </c>
      <c r="E11" s="9">
        <v>10</v>
      </c>
      <c r="F11" s="9">
        <v>6</v>
      </c>
      <c r="G11" s="9">
        <v>4</v>
      </c>
      <c r="H11" s="9">
        <v>3</v>
      </c>
      <c r="I11" s="9">
        <v>3</v>
      </c>
      <c r="J11" s="9">
        <v>2</v>
      </c>
      <c r="K11" s="22"/>
      <c r="L11" s="53"/>
      <c r="M11" s="22"/>
      <c r="N11" s="19"/>
    </row>
    <row r="12" spans="2:14" x14ac:dyDescent="0.3">
      <c r="B12" s="23" t="s">
        <v>215</v>
      </c>
      <c r="C12" s="36">
        <v>8</v>
      </c>
      <c r="D12" s="8">
        <v>13</v>
      </c>
      <c r="E12" s="9">
        <v>12</v>
      </c>
      <c r="F12" s="9">
        <v>9</v>
      </c>
      <c r="G12" s="9">
        <v>7</v>
      </c>
      <c r="H12" s="9">
        <v>7</v>
      </c>
      <c r="I12" s="9">
        <v>7</v>
      </c>
      <c r="J12" s="9">
        <v>6</v>
      </c>
      <c r="K12" s="9">
        <v>4</v>
      </c>
      <c r="L12" s="53"/>
      <c r="M12" s="22"/>
      <c r="N12" s="19"/>
    </row>
    <row r="13" spans="2:14" x14ac:dyDescent="0.3">
      <c r="B13" s="21" t="s">
        <v>20</v>
      </c>
      <c r="C13" s="36">
        <v>10</v>
      </c>
      <c r="D13" s="8">
        <v>14</v>
      </c>
      <c r="E13" s="9">
        <v>14</v>
      </c>
      <c r="F13" s="9">
        <v>10</v>
      </c>
      <c r="G13" s="9">
        <v>9</v>
      </c>
      <c r="H13" s="9">
        <v>9</v>
      </c>
      <c r="I13" s="9">
        <v>9</v>
      </c>
      <c r="J13" s="9">
        <v>8</v>
      </c>
      <c r="K13" s="9">
        <v>7</v>
      </c>
      <c r="L13" s="9">
        <v>3</v>
      </c>
      <c r="M13" s="22"/>
      <c r="N13" s="19"/>
    </row>
    <row r="14" spans="2:14" x14ac:dyDescent="0.3">
      <c r="B14" s="23" t="s">
        <v>216</v>
      </c>
      <c r="C14" s="36">
        <v>10</v>
      </c>
      <c r="D14" s="8">
        <v>14</v>
      </c>
      <c r="E14" s="9">
        <v>14</v>
      </c>
      <c r="F14" s="9">
        <v>10</v>
      </c>
      <c r="G14" s="9">
        <v>9</v>
      </c>
      <c r="H14" s="9">
        <v>9</v>
      </c>
      <c r="I14" s="9">
        <v>9</v>
      </c>
      <c r="J14" s="9">
        <v>8</v>
      </c>
      <c r="K14" s="9">
        <v>7</v>
      </c>
      <c r="L14" s="9">
        <v>3</v>
      </c>
      <c r="M14" s="9">
        <v>0</v>
      </c>
      <c r="N14" s="19"/>
    </row>
    <row r="15" spans="2:14" ht="15" thickBot="1" x14ac:dyDescent="0.35">
      <c r="B15" s="77" t="s">
        <v>217</v>
      </c>
      <c r="C15" s="50">
        <v>13</v>
      </c>
      <c r="D15" s="18">
        <v>16</v>
      </c>
      <c r="E15" s="17">
        <v>16</v>
      </c>
      <c r="F15" s="17">
        <v>13</v>
      </c>
      <c r="G15" s="17">
        <v>13</v>
      </c>
      <c r="H15" s="17">
        <v>12</v>
      </c>
      <c r="I15" s="17">
        <v>12</v>
      </c>
      <c r="J15" s="17">
        <v>12</v>
      </c>
      <c r="K15" s="17">
        <v>11</v>
      </c>
      <c r="L15" s="17">
        <v>8</v>
      </c>
      <c r="M15" s="17">
        <v>6</v>
      </c>
      <c r="N15" s="16">
        <v>6</v>
      </c>
    </row>
    <row r="16" spans="2:14" x14ac:dyDescent="0.3">
      <c r="C16"/>
      <c r="D16"/>
      <c r="E16"/>
      <c r="F16"/>
      <c r="G16"/>
      <c r="H16"/>
      <c r="I16"/>
      <c r="J16"/>
      <c r="K16"/>
    </row>
    <row r="17" spans="2:15" ht="15" thickBot="1" x14ac:dyDescent="0.35"/>
    <row r="18" spans="2:15" ht="15" thickBot="1" x14ac:dyDescent="0.35">
      <c r="B18" s="115" t="s">
        <v>225</v>
      </c>
      <c r="C18" s="116"/>
      <c r="D18" s="33" t="s">
        <v>30</v>
      </c>
      <c r="E18" s="32" t="s">
        <v>32</v>
      </c>
      <c r="F18" s="31" t="s">
        <v>31</v>
      </c>
      <c r="G18" s="32" t="s">
        <v>33</v>
      </c>
      <c r="H18" s="31" t="s">
        <v>234</v>
      </c>
      <c r="I18" s="32" t="s">
        <v>34</v>
      </c>
      <c r="J18" s="31" t="s">
        <v>235</v>
      </c>
      <c r="K18" s="32" t="s">
        <v>236</v>
      </c>
      <c r="L18" s="31" t="s">
        <v>237</v>
      </c>
      <c r="M18" s="32" t="s">
        <v>238</v>
      </c>
      <c r="N18" s="31" t="s">
        <v>239</v>
      </c>
      <c r="O18" s="81" t="s">
        <v>240</v>
      </c>
    </row>
    <row r="19" spans="2:15" ht="15" thickBot="1" x14ac:dyDescent="0.35">
      <c r="B19" s="30"/>
      <c r="C19" s="29"/>
      <c r="D19" s="46">
        <f>C20</f>
        <v>-12</v>
      </c>
      <c r="E19" s="28">
        <f>C21</f>
        <v>-5</v>
      </c>
      <c r="F19" s="27">
        <f>C22</f>
        <v>3</v>
      </c>
      <c r="G19" s="28">
        <f>C23</f>
        <v>3</v>
      </c>
      <c r="H19" s="27">
        <f>C24</f>
        <v>3</v>
      </c>
      <c r="I19" s="27">
        <f>C25</f>
        <v>4</v>
      </c>
      <c r="J19" s="28">
        <f>C26</f>
        <v>4</v>
      </c>
      <c r="K19" s="28">
        <f>C27</f>
        <v>5</v>
      </c>
      <c r="L19" s="28">
        <f>C28</f>
        <v>6</v>
      </c>
      <c r="M19" s="28">
        <f>C29</f>
        <v>8</v>
      </c>
      <c r="N19" s="28">
        <f>C30</f>
        <v>8</v>
      </c>
      <c r="O19" s="51">
        <f>C31</f>
        <v>9</v>
      </c>
    </row>
    <row r="20" spans="2:15" x14ac:dyDescent="0.3">
      <c r="B20" s="26" t="s">
        <v>21</v>
      </c>
      <c r="C20" s="43">
        <v>-12</v>
      </c>
      <c r="D20" s="25"/>
      <c r="E20" s="24"/>
      <c r="F20" s="24"/>
      <c r="G20" s="24"/>
      <c r="H20" s="24"/>
      <c r="I20" s="24"/>
      <c r="J20" s="24"/>
      <c r="K20" s="24"/>
      <c r="L20" s="52"/>
      <c r="M20" s="24"/>
      <c r="N20" s="24"/>
      <c r="O20" s="79"/>
    </row>
    <row r="21" spans="2:15" x14ac:dyDescent="0.3">
      <c r="B21" s="21" t="s">
        <v>23</v>
      </c>
      <c r="C21" s="20">
        <v>-5</v>
      </c>
      <c r="D21" s="8">
        <v>4</v>
      </c>
      <c r="E21" s="22"/>
      <c r="F21" s="22"/>
      <c r="G21" s="22"/>
      <c r="H21" s="22"/>
      <c r="I21" s="22"/>
      <c r="J21" s="22"/>
      <c r="K21" s="22"/>
      <c r="L21" s="53"/>
      <c r="M21" s="22"/>
      <c r="N21" s="22"/>
      <c r="O21" s="19"/>
    </row>
    <row r="22" spans="2:15" x14ac:dyDescent="0.3">
      <c r="B22" s="23" t="s">
        <v>22</v>
      </c>
      <c r="C22" s="20">
        <v>3</v>
      </c>
      <c r="D22" s="8">
        <v>9</v>
      </c>
      <c r="E22" s="9">
        <v>6</v>
      </c>
      <c r="F22" s="22"/>
      <c r="G22" s="22"/>
      <c r="H22" s="22"/>
      <c r="I22" s="22"/>
      <c r="J22" s="22"/>
      <c r="K22" s="22"/>
      <c r="L22" s="53"/>
      <c r="M22" s="22"/>
      <c r="N22" s="22"/>
      <c r="O22" s="19"/>
    </row>
    <row r="23" spans="2:15" x14ac:dyDescent="0.3">
      <c r="B23" s="21" t="s">
        <v>24</v>
      </c>
      <c r="C23" s="20">
        <v>3</v>
      </c>
      <c r="D23" s="8">
        <v>9</v>
      </c>
      <c r="E23" s="9">
        <v>6</v>
      </c>
      <c r="F23" s="9">
        <v>0</v>
      </c>
      <c r="G23" s="22"/>
      <c r="H23" s="22"/>
      <c r="I23" s="22"/>
      <c r="J23" s="22"/>
      <c r="K23" s="22"/>
      <c r="L23" s="53"/>
      <c r="M23" s="22"/>
      <c r="N23" s="22"/>
      <c r="O23" s="19"/>
    </row>
    <row r="24" spans="2:15" x14ac:dyDescent="0.3">
      <c r="B24" s="23" t="s">
        <v>226</v>
      </c>
      <c r="C24" s="20">
        <v>3</v>
      </c>
      <c r="D24" s="8">
        <v>9</v>
      </c>
      <c r="E24" s="9">
        <v>6</v>
      </c>
      <c r="F24" s="9">
        <v>0</v>
      </c>
      <c r="G24" s="9">
        <v>0</v>
      </c>
      <c r="H24" s="22"/>
      <c r="I24" s="22"/>
      <c r="J24" s="22"/>
      <c r="K24" s="22"/>
      <c r="L24" s="53"/>
      <c r="M24" s="22"/>
      <c r="N24" s="22"/>
      <c r="O24" s="19"/>
    </row>
    <row r="25" spans="2:15" x14ac:dyDescent="0.3">
      <c r="B25" s="21" t="s">
        <v>25</v>
      </c>
      <c r="C25" s="20">
        <v>4</v>
      </c>
      <c r="D25" s="8">
        <v>10</v>
      </c>
      <c r="E25" s="9">
        <v>7</v>
      </c>
      <c r="F25" s="9">
        <v>1</v>
      </c>
      <c r="G25" s="9">
        <v>1</v>
      </c>
      <c r="H25" s="9">
        <v>1</v>
      </c>
      <c r="I25" s="22"/>
      <c r="J25" s="22"/>
      <c r="K25" s="22"/>
      <c r="L25" s="53"/>
      <c r="M25" s="22"/>
      <c r="N25" s="22"/>
      <c r="O25" s="19"/>
    </row>
    <row r="26" spans="2:15" x14ac:dyDescent="0.3">
      <c r="B26" s="23" t="s">
        <v>227</v>
      </c>
      <c r="C26" s="20">
        <v>4</v>
      </c>
      <c r="D26" s="8">
        <v>10</v>
      </c>
      <c r="E26" s="9">
        <v>7</v>
      </c>
      <c r="F26" s="9">
        <v>1</v>
      </c>
      <c r="G26" s="9">
        <v>1</v>
      </c>
      <c r="H26" s="9">
        <v>1</v>
      </c>
      <c r="I26" s="9">
        <v>0</v>
      </c>
      <c r="J26" s="22"/>
      <c r="K26" s="22"/>
      <c r="L26" s="53"/>
      <c r="M26" s="22"/>
      <c r="N26" s="22"/>
      <c r="O26" s="19"/>
    </row>
    <row r="27" spans="2:15" x14ac:dyDescent="0.3">
      <c r="B27" s="21" t="s">
        <v>228</v>
      </c>
      <c r="C27" s="20">
        <v>5</v>
      </c>
      <c r="D27" s="8">
        <v>11</v>
      </c>
      <c r="E27" s="9">
        <v>8</v>
      </c>
      <c r="F27" s="9">
        <v>2</v>
      </c>
      <c r="G27" s="9">
        <v>2</v>
      </c>
      <c r="H27" s="9">
        <v>2</v>
      </c>
      <c r="I27" s="9">
        <v>1</v>
      </c>
      <c r="J27" s="9">
        <v>1</v>
      </c>
      <c r="K27" s="22"/>
      <c r="L27" s="53"/>
      <c r="M27" s="22"/>
      <c r="N27" s="22"/>
      <c r="O27" s="19"/>
    </row>
    <row r="28" spans="2:15" x14ac:dyDescent="0.3">
      <c r="B28" s="23" t="s">
        <v>229</v>
      </c>
      <c r="C28" s="36">
        <v>6</v>
      </c>
      <c r="D28" s="8">
        <v>11</v>
      </c>
      <c r="E28" s="9">
        <v>9</v>
      </c>
      <c r="F28" s="9">
        <v>3</v>
      </c>
      <c r="G28" s="9">
        <v>3</v>
      </c>
      <c r="H28" s="9">
        <v>3</v>
      </c>
      <c r="I28" s="9">
        <v>2</v>
      </c>
      <c r="J28" s="9">
        <v>2</v>
      </c>
      <c r="K28" s="9">
        <v>1</v>
      </c>
      <c r="L28" s="53"/>
      <c r="M28" s="22"/>
      <c r="N28" s="22"/>
      <c r="O28" s="19"/>
    </row>
    <row r="29" spans="2:15" x14ac:dyDescent="0.3">
      <c r="B29" s="21" t="s">
        <v>230</v>
      </c>
      <c r="C29" s="36">
        <v>8</v>
      </c>
      <c r="D29" s="8">
        <v>13</v>
      </c>
      <c r="E29" s="9">
        <v>10</v>
      </c>
      <c r="F29" s="9">
        <v>6</v>
      </c>
      <c r="G29" s="9">
        <v>6</v>
      </c>
      <c r="H29" s="9">
        <v>6</v>
      </c>
      <c r="I29" s="9">
        <v>5</v>
      </c>
      <c r="J29" s="9">
        <v>5</v>
      </c>
      <c r="K29" s="9">
        <v>4</v>
      </c>
      <c r="L29" s="9">
        <v>3</v>
      </c>
      <c r="M29" s="22"/>
      <c r="N29" s="22"/>
      <c r="O29" s="19"/>
    </row>
    <row r="30" spans="2:15" x14ac:dyDescent="0.3">
      <c r="B30" s="23" t="s">
        <v>231</v>
      </c>
      <c r="C30" s="36">
        <v>8</v>
      </c>
      <c r="D30" s="8">
        <v>13</v>
      </c>
      <c r="E30" s="9">
        <v>10</v>
      </c>
      <c r="F30" s="9">
        <v>6</v>
      </c>
      <c r="G30" s="9">
        <v>6</v>
      </c>
      <c r="H30" s="9">
        <v>6</v>
      </c>
      <c r="I30" s="9">
        <v>5</v>
      </c>
      <c r="J30" s="9">
        <v>5</v>
      </c>
      <c r="K30" s="9">
        <v>4</v>
      </c>
      <c r="L30" s="9">
        <v>3</v>
      </c>
      <c r="M30" s="9">
        <v>0</v>
      </c>
      <c r="N30" s="22"/>
      <c r="O30" s="19"/>
    </row>
    <row r="31" spans="2:15" x14ac:dyDescent="0.3">
      <c r="B31" s="21" t="s">
        <v>232</v>
      </c>
      <c r="C31" s="36">
        <v>9</v>
      </c>
      <c r="D31" s="8">
        <v>14</v>
      </c>
      <c r="E31" s="9">
        <v>11</v>
      </c>
      <c r="F31" s="9">
        <v>7</v>
      </c>
      <c r="G31" s="9">
        <v>7</v>
      </c>
      <c r="H31" s="9">
        <v>7</v>
      </c>
      <c r="I31" s="9">
        <v>6</v>
      </c>
      <c r="J31" s="9">
        <v>6</v>
      </c>
      <c r="K31" s="9">
        <v>5</v>
      </c>
      <c r="L31" s="9">
        <v>4</v>
      </c>
      <c r="M31" s="9">
        <v>2</v>
      </c>
      <c r="N31" s="9">
        <v>2</v>
      </c>
      <c r="O31" s="19"/>
    </row>
    <row r="32" spans="2:15" ht="15" thickBot="1" x14ac:dyDescent="0.35">
      <c r="B32" s="80" t="s">
        <v>233</v>
      </c>
      <c r="C32" s="50">
        <v>12</v>
      </c>
      <c r="D32" s="18">
        <v>16</v>
      </c>
      <c r="E32" s="17">
        <v>14</v>
      </c>
      <c r="F32" s="17">
        <v>10</v>
      </c>
      <c r="G32" s="17">
        <v>10</v>
      </c>
      <c r="H32" s="17">
        <v>10</v>
      </c>
      <c r="I32" s="17">
        <v>10</v>
      </c>
      <c r="J32" s="17">
        <v>10</v>
      </c>
      <c r="K32" s="17">
        <v>9</v>
      </c>
      <c r="L32" s="17">
        <v>8</v>
      </c>
      <c r="M32" s="17">
        <v>6</v>
      </c>
      <c r="N32" s="17">
        <v>6</v>
      </c>
      <c r="O32" s="16">
        <v>5</v>
      </c>
    </row>
    <row r="34" spans="2:11" x14ac:dyDescent="0.3">
      <c r="B34" t="s">
        <v>223</v>
      </c>
      <c r="C34"/>
      <c r="D34"/>
      <c r="E34"/>
      <c r="F34"/>
      <c r="G34"/>
      <c r="H34"/>
      <c r="I34"/>
      <c r="J34"/>
      <c r="K34"/>
    </row>
  </sheetData>
  <mergeCells count="2">
    <mergeCell ref="B2:C2"/>
    <mergeCell ref="B18:C18"/>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36864-1CA9-45B1-8CF5-16F76380A9AD}">
  <sheetPr>
    <pageSetUpPr fitToPage="1"/>
  </sheetPr>
  <dimension ref="B1:R40"/>
  <sheetViews>
    <sheetView zoomScale="90" zoomScaleNormal="90" workbookViewId="0"/>
  </sheetViews>
  <sheetFormatPr defaultRowHeight="14.4" x14ac:dyDescent="0.3"/>
  <cols>
    <col min="1" max="1" width="7.5546875" customWidth="1"/>
    <col min="2" max="2" width="21.5546875" bestFit="1" customWidth="1"/>
    <col min="3" max="3" width="8.88671875" customWidth="1"/>
    <col min="5" max="5" width="7.5546875" bestFit="1" customWidth="1"/>
    <col min="6" max="6" width="21.5546875" customWidth="1"/>
    <col min="9" max="9" width="7.5546875" bestFit="1" customWidth="1"/>
    <col min="10" max="10" width="21.5546875" customWidth="1"/>
    <col min="13" max="13" width="7.5546875" bestFit="1" customWidth="1"/>
    <col min="14" max="14" width="21.5546875" customWidth="1"/>
    <col min="17" max="17" width="7.5546875" bestFit="1" customWidth="1"/>
    <col min="18" max="18" width="21.5546875" customWidth="1"/>
  </cols>
  <sheetData>
    <row r="1" spans="2:18" x14ac:dyDescent="0.3">
      <c r="B1" s="34" t="s">
        <v>172</v>
      </c>
      <c r="C1" s="34"/>
    </row>
    <row r="3" spans="2:18" x14ac:dyDescent="0.3">
      <c r="B3" t="s">
        <v>47</v>
      </c>
      <c r="F3" t="s">
        <v>58</v>
      </c>
      <c r="J3" t="s">
        <v>63</v>
      </c>
      <c r="N3" t="s">
        <v>12</v>
      </c>
      <c r="R3" t="s">
        <v>12</v>
      </c>
    </row>
    <row r="7" spans="2:18" x14ac:dyDescent="0.3">
      <c r="B7" t="s">
        <v>48</v>
      </c>
      <c r="F7" t="s">
        <v>59</v>
      </c>
    </row>
    <row r="8" spans="2:18" x14ac:dyDescent="0.3">
      <c r="B8" s="54" t="s">
        <v>241</v>
      </c>
      <c r="F8" s="54" t="s">
        <v>243</v>
      </c>
    </row>
    <row r="9" spans="2:18" x14ac:dyDescent="0.3">
      <c r="B9" t="s">
        <v>242</v>
      </c>
      <c r="E9" t="s">
        <v>53</v>
      </c>
    </row>
    <row r="12" spans="2:18" x14ac:dyDescent="0.3">
      <c r="J12" t="s">
        <v>64</v>
      </c>
    </row>
    <row r="13" spans="2:18" x14ac:dyDescent="0.3">
      <c r="I13" t="s">
        <v>65</v>
      </c>
      <c r="J13" s="54"/>
    </row>
    <row r="14" spans="2:18" x14ac:dyDescent="0.3">
      <c r="I14" t="s">
        <v>66</v>
      </c>
    </row>
    <row r="17" spans="2:18" x14ac:dyDescent="0.3">
      <c r="F17" t="s">
        <v>60</v>
      </c>
    </row>
    <row r="18" spans="2:18" x14ac:dyDescent="0.3">
      <c r="B18" t="s">
        <v>49</v>
      </c>
      <c r="F18" s="54" t="s">
        <v>249</v>
      </c>
    </row>
    <row r="19" spans="2:18" x14ac:dyDescent="0.3">
      <c r="B19" s="54" t="s">
        <v>244</v>
      </c>
      <c r="E19" t="s">
        <v>54</v>
      </c>
    </row>
    <row r="20" spans="2:18" x14ac:dyDescent="0.3">
      <c r="B20" t="s">
        <v>245</v>
      </c>
    </row>
    <row r="22" spans="2:18" x14ac:dyDescent="0.3">
      <c r="N22" t="s">
        <v>12</v>
      </c>
      <c r="R22" t="s">
        <v>12</v>
      </c>
    </row>
    <row r="23" spans="2:18" x14ac:dyDescent="0.3">
      <c r="M23" t="s">
        <v>70</v>
      </c>
      <c r="N23" s="54"/>
      <c r="Q23" t="s">
        <v>70</v>
      </c>
      <c r="R23" s="54"/>
    </row>
    <row r="24" spans="2:18" x14ac:dyDescent="0.3">
      <c r="M24" t="s">
        <v>71</v>
      </c>
      <c r="Q24" t="s">
        <v>71</v>
      </c>
    </row>
    <row r="27" spans="2:18" x14ac:dyDescent="0.3">
      <c r="F27" t="s">
        <v>61</v>
      </c>
    </row>
    <row r="28" spans="2:18" x14ac:dyDescent="0.3">
      <c r="B28" t="s">
        <v>50</v>
      </c>
      <c r="F28" s="54" t="s">
        <v>250</v>
      </c>
    </row>
    <row r="29" spans="2:18" x14ac:dyDescent="0.3">
      <c r="B29" s="54" t="s">
        <v>246</v>
      </c>
      <c r="E29" t="s">
        <v>56</v>
      </c>
    </row>
    <row r="30" spans="2:18" x14ac:dyDescent="0.3">
      <c r="B30" t="s">
        <v>247</v>
      </c>
    </row>
    <row r="32" spans="2:18" x14ac:dyDescent="0.3">
      <c r="J32" t="s">
        <v>67</v>
      </c>
    </row>
    <row r="33" spans="2:10" x14ac:dyDescent="0.3">
      <c r="I33" t="s">
        <v>68</v>
      </c>
      <c r="J33" s="54"/>
    </row>
    <row r="34" spans="2:10" x14ac:dyDescent="0.3">
      <c r="I34" t="s">
        <v>69</v>
      </c>
    </row>
    <row r="37" spans="2:10" x14ac:dyDescent="0.3">
      <c r="F37" t="s">
        <v>62</v>
      </c>
    </row>
    <row r="38" spans="2:10" x14ac:dyDescent="0.3">
      <c r="B38" t="s">
        <v>51</v>
      </c>
      <c r="F38" s="54" t="s">
        <v>251</v>
      </c>
    </row>
    <row r="39" spans="2:10" x14ac:dyDescent="0.3">
      <c r="B39" s="54" t="s">
        <v>263</v>
      </c>
      <c r="E39" t="s">
        <v>55</v>
      </c>
    </row>
    <row r="40" spans="2:10" x14ac:dyDescent="0.3">
      <c r="B40" t="s">
        <v>248</v>
      </c>
    </row>
  </sheetData>
  <pageMargins left="0.7" right="0.7" top="0.75" bottom="0.75" header="0.3" footer="0.3"/>
  <pageSetup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DDCB-0345-4C20-88C2-223CBD9E614D}">
  <sheetPr>
    <pageSetUpPr fitToPage="1"/>
  </sheetPr>
  <dimension ref="B1:R42"/>
  <sheetViews>
    <sheetView zoomScale="90" zoomScaleNormal="90" workbookViewId="0"/>
  </sheetViews>
  <sheetFormatPr defaultRowHeight="14.4" x14ac:dyDescent="0.3"/>
  <cols>
    <col min="1" max="1" width="7.5546875" customWidth="1"/>
    <col min="2" max="2" width="21.5546875" bestFit="1" customWidth="1"/>
    <col min="3" max="3" width="8.88671875" customWidth="1"/>
    <col min="5" max="5" width="7.5546875" bestFit="1" customWidth="1"/>
    <col min="6" max="6" width="21.5546875" customWidth="1"/>
    <col min="9" max="9" width="7.5546875" bestFit="1" customWidth="1"/>
    <col min="10" max="10" width="21.5546875" customWidth="1"/>
    <col min="13" max="13" width="7.5546875" bestFit="1" customWidth="1"/>
    <col min="14" max="14" width="21.5546875" customWidth="1"/>
    <col min="17" max="17" width="7.5546875" bestFit="1" customWidth="1"/>
    <col min="18" max="18" width="21.5546875" customWidth="1"/>
  </cols>
  <sheetData>
    <row r="1" spans="2:18" x14ac:dyDescent="0.3">
      <c r="B1" s="34" t="s">
        <v>173</v>
      </c>
      <c r="C1" s="34"/>
    </row>
    <row r="3" spans="2:18" x14ac:dyDescent="0.3">
      <c r="B3" t="s">
        <v>47</v>
      </c>
      <c r="F3" t="s">
        <v>58</v>
      </c>
      <c r="J3" t="s">
        <v>63</v>
      </c>
      <c r="N3" t="s">
        <v>12</v>
      </c>
      <c r="R3" t="s">
        <v>12</v>
      </c>
    </row>
    <row r="7" spans="2:18" x14ac:dyDescent="0.3">
      <c r="B7" t="s">
        <v>48</v>
      </c>
      <c r="F7" t="s">
        <v>59</v>
      </c>
    </row>
    <row r="8" spans="2:18" x14ac:dyDescent="0.3">
      <c r="B8" s="54" t="s">
        <v>264</v>
      </c>
      <c r="F8" s="54" t="s">
        <v>266</v>
      </c>
    </row>
    <row r="9" spans="2:18" x14ac:dyDescent="0.3">
      <c r="B9" t="s">
        <v>265</v>
      </c>
      <c r="E9" t="s">
        <v>53</v>
      </c>
    </row>
    <row r="12" spans="2:18" x14ac:dyDescent="0.3">
      <c r="J12" t="s">
        <v>64</v>
      </c>
    </row>
    <row r="13" spans="2:18" x14ac:dyDescent="0.3">
      <c r="I13" t="s">
        <v>65</v>
      </c>
      <c r="J13" s="54"/>
    </row>
    <row r="14" spans="2:18" x14ac:dyDescent="0.3">
      <c r="I14" t="s">
        <v>66</v>
      </c>
    </row>
    <row r="17" spans="2:18" x14ac:dyDescent="0.3">
      <c r="F17" t="s">
        <v>60</v>
      </c>
    </row>
    <row r="18" spans="2:18" x14ac:dyDescent="0.3">
      <c r="B18" t="s">
        <v>49</v>
      </c>
      <c r="F18" s="54" t="s">
        <v>268</v>
      </c>
    </row>
    <row r="19" spans="2:18" x14ac:dyDescent="0.3">
      <c r="B19" s="54" t="s">
        <v>267</v>
      </c>
      <c r="E19" t="s">
        <v>54</v>
      </c>
    </row>
    <row r="20" spans="2:18" x14ac:dyDescent="0.3">
      <c r="B20" t="s">
        <v>252</v>
      </c>
    </row>
    <row r="22" spans="2:18" x14ac:dyDescent="0.3">
      <c r="N22" t="s">
        <v>12</v>
      </c>
      <c r="R22" t="s">
        <v>12</v>
      </c>
    </row>
    <row r="23" spans="2:18" x14ac:dyDescent="0.3">
      <c r="M23" t="s">
        <v>70</v>
      </c>
      <c r="N23" s="54"/>
      <c r="Q23" t="s">
        <v>70</v>
      </c>
      <c r="R23" s="54"/>
    </row>
    <row r="24" spans="2:18" x14ac:dyDescent="0.3">
      <c r="M24" t="s">
        <v>71</v>
      </c>
      <c r="Q24" t="s">
        <v>71</v>
      </c>
    </row>
    <row r="27" spans="2:18" x14ac:dyDescent="0.3">
      <c r="F27" t="s">
        <v>61</v>
      </c>
    </row>
    <row r="28" spans="2:18" x14ac:dyDescent="0.3">
      <c r="B28" t="s">
        <v>50</v>
      </c>
      <c r="F28" s="54" t="s">
        <v>270</v>
      </c>
    </row>
    <row r="29" spans="2:18" x14ac:dyDescent="0.3">
      <c r="B29" s="54" t="s">
        <v>253</v>
      </c>
      <c r="E29" t="s">
        <v>56</v>
      </c>
    </row>
    <row r="30" spans="2:18" x14ac:dyDescent="0.3">
      <c r="B30" t="s">
        <v>269</v>
      </c>
    </row>
    <row r="32" spans="2:18" x14ac:dyDescent="0.3">
      <c r="J32" t="s">
        <v>67</v>
      </c>
    </row>
    <row r="33" spans="2:10" x14ac:dyDescent="0.3">
      <c r="I33" t="s">
        <v>68</v>
      </c>
      <c r="J33" s="54"/>
    </row>
    <row r="34" spans="2:10" x14ac:dyDescent="0.3">
      <c r="I34" t="s">
        <v>69</v>
      </c>
    </row>
    <row r="35" spans="2:10" x14ac:dyDescent="0.3">
      <c r="B35" t="s">
        <v>51</v>
      </c>
    </row>
    <row r="36" spans="2:10" x14ac:dyDescent="0.3">
      <c r="B36" s="54" t="s">
        <v>271</v>
      </c>
    </row>
    <row r="37" spans="2:10" x14ac:dyDescent="0.3">
      <c r="B37" t="s">
        <v>272</v>
      </c>
      <c r="F37" t="s">
        <v>62</v>
      </c>
    </row>
    <row r="38" spans="2:10" x14ac:dyDescent="0.3">
      <c r="E38" t="s">
        <v>55</v>
      </c>
      <c r="F38" s="54"/>
    </row>
    <row r="39" spans="2:10" x14ac:dyDescent="0.3">
      <c r="E39" t="s">
        <v>57</v>
      </c>
    </row>
    <row r="40" spans="2:10" x14ac:dyDescent="0.3">
      <c r="B40" t="s">
        <v>52</v>
      </c>
    </row>
    <row r="41" spans="2:10" x14ac:dyDescent="0.3">
      <c r="B41" s="54" t="s">
        <v>273</v>
      </c>
    </row>
    <row r="42" spans="2:10" x14ac:dyDescent="0.3">
      <c r="B42" t="s">
        <v>274</v>
      </c>
    </row>
  </sheetData>
  <pageMargins left="0.7" right="0.7" top="0.75" bottom="0.75" header="0.3" footer="0.3"/>
  <pageSetup scale="5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3224-2352-465A-82BC-62B72D9B80B3}">
  <sheetPr>
    <pageSetUpPr fitToPage="1"/>
  </sheetPr>
  <dimension ref="B1:N39"/>
  <sheetViews>
    <sheetView topLeftCell="A8" zoomScale="90" zoomScaleNormal="90" workbookViewId="0"/>
  </sheetViews>
  <sheetFormatPr defaultRowHeight="14.4" x14ac:dyDescent="0.3"/>
  <cols>
    <col min="1" max="1" width="7.5546875" customWidth="1"/>
    <col min="2" max="2" width="21.5546875" customWidth="1"/>
    <col min="5" max="5" width="7.5546875" bestFit="1" customWidth="1"/>
    <col min="6" max="6" width="21.5546875" customWidth="1"/>
    <col min="9" max="9" width="7.5546875" bestFit="1" customWidth="1"/>
    <col min="10" max="10" width="21.5546875" customWidth="1"/>
    <col min="13" max="13" width="7.5546875" bestFit="1" customWidth="1"/>
    <col min="14" max="14" width="21.5546875" customWidth="1"/>
  </cols>
  <sheetData>
    <row r="1" spans="2:14" x14ac:dyDescent="0.3">
      <c r="B1" s="34" t="s">
        <v>15</v>
      </c>
    </row>
    <row r="3" spans="2:14" x14ac:dyDescent="0.3">
      <c r="B3" t="s">
        <v>47</v>
      </c>
      <c r="F3" t="s">
        <v>58</v>
      </c>
      <c r="J3" t="s">
        <v>63</v>
      </c>
      <c r="N3" t="s">
        <v>12</v>
      </c>
    </row>
    <row r="7" spans="2:14" x14ac:dyDescent="0.3">
      <c r="F7" t="s">
        <v>59</v>
      </c>
    </row>
    <row r="8" spans="2:14" x14ac:dyDescent="0.3">
      <c r="F8" s="54" t="s">
        <v>257</v>
      </c>
    </row>
    <row r="9" spans="2:14" x14ac:dyDescent="0.3">
      <c r="F9" t="s">
        <v>262</v>
      </c>
    </row>
    <row r="12" spans="2:14" x14ac:dyDescent="0.3">
      <c r="J12" t="s">
        <v>64</v>
      </c>
    </row>
    <row r="13" spans="2:14" x14ac:dyDescent="0.3">
      <c r="I13" t="s">
        <v>65</v>
      </c>
      <c r="J13" s="54"/>
    </row>
    <row r="14" spans="2:14" x14ac:dyDescent="0.3">
      <c r="I14" t="s">
        <v>66</v>
      </c>
    </row>
    <row r="17" spans="2:14" x14ac:dyDescent="0.3">
      <c r="F17" t="s">
        <v>60</v>
      </c>
    </row>
    <row r="18" spans="2:14" x14ac:dyDescent="0.3">
      <c r="B18" t="s">
        <v>48</v>
      </c>
      <c r="F18" s="54" t="s">
        <v>254</v>
      </c>
    </row>
    <row r="19" spans="2:14" x14ac:dyDescent="0.3">
      <c r="B19" s="54" t="s">
        <v>255</v>
      </c>
      <c r="E19" t="s">
        <v>53</v>
      </c>
    </row>
    <row r="20" spans="2:14" x14ac:dyDescent="0.3">
      <c r="B20" t="s">
        <v>261</v>
      </c>
    </row>
    <row r="22" spans="2:14" x14ac:dyDescent="0.3">
      <c r="N22" t="s">
        <v>12</v>
      </c>
    </row>
    <row r="23" spans="2:14" x14ac:dyDescent="0.3">
      <c r="M23" t="s">
        <v>70</v>
      </c>
      <c r="N23" s="54"/>
    </row>
    <row r="24" spans="2:14" x14ac:dyDescent="0.3">
      <c r="M24" t="s">
        <v>71</v>
      </c>
    </row>
    <row r="27" spans="2:14" x14ac:dyDescent="0.3">
      <c r="F27" t="s">
        <v>61</v>
      </c>
    </row>
    <row r="28" spans="2:14" x14ac:dyDescent="0.3">
      <c r="F28" s="54" t="s">
        <v>260</v>
      </c>
    </row>
    <row r="29" spans="2:14" x14ac:dyDescent="0.3">
      <c r="F29" t="s">
        <v>258</v>
      </c>
    </row>
    <row r="32" spans="2:14" x14ac:dyDescent="0.3">
      <c r="J32" t="s">
        <v>67</v>
      </c>
    </row>
    <row r="33" spans="6:10" x14ac:dyDescent="0.3">
      <c r="I33" t="s">
        <v>68</v>
      </c>
      <c r="J33" s="54"/>
    </row>
    <row r="34" spans="6:10" x14ac:dyDescent="0.3">
      <c r="I34" t="s">
        <v>69</v>
      </c>
    </row>
    <row r="37" spans="6:10" x14ac:dyDescent="0.3">
      <c r="F37" t="s">
        <v>62</v>
      </c>
    </row>
    <row r="38" spans="6:10" x14ac:dyDescent="0.3">
      <c r="F38" s="54" t="s">
        <v>256</v>
      </c>
    </row>
    <row r="39" spans="6:10" x14ac:dyDescent="0.3">
      <c r="F39" t="s">
        <v>259</v>
      </c>
    </row>
  </sheetData>
  <pageMargins left="0.7" right="0.7" top="0.75" bottom="0.75" header="0.3" footer="0.3"/>
  <pageSetup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1B39-CC88-49C4-AB4F-189F2CE0AF64}">
  <sheetPr>
    <pageSetUpPr fitToPage="1"/>
  </sheetPr>
  <dimension ref="B1:H59"/>
  <sheetViews>
    <sheetView zoomScale="90" zoomScaleNormal="90" workbookViewId="0"/>
  </sheetViews>
  <sheetFormatPr defaultRowHeight="14.4" x14ac:dyDescent="0.3"/>
  <cols>
    <col min="1" max="1" width="7.5546875" customWidth="1"/>
    <col min="2" max="8" width="10.88671875" customWidth="1"/>
  </cols>
  <sheetData>
    <row r="1" spans="2:8" x14ac:dyDescent="0.3">
      <c r="B1" s="34" t="s">
        <v>114</v>
      </c>
    </row>
    <row r="2" spans="2:8" ht="15" thickBot="1" x14ac:dyDescent="0.35"/>
    <row r="3" spans="2:8" ht="15" thickBot="1" x14ac:dyDescent="0.35">
      <c r="B3" s="35" t="s">
        <v>80</v>
      </c>
      <c r="C3" s="57" t="s">
        <v>84</v>
      </c>
      <c r="D3" s="47" t="s">
        <v>85</v>
      </c>
      <c r="E3" s="47" t="s">
        <v>86</v>
      </c>
      <c r="F3" s="47" t="s">
        <v>85</v>
      </c>
      <c r="G3" s="47" t="s">
        <v>86</v>
      </c>
      <c r="H3" s="48" t="s">
        <v>89</v>
      </c>
    </row>
    <row r="4" spans="2:8" x14ac:dyDescent="0.3">
      <c r="B4" s="59" t="s">
        <v>123</v>
      </c>
      <c r="C4" s="61" t="s">
        <v>207</v>
      </c>
      <c r="D4" s="45" t="s">
        <v>207</v>
      </c>
      <c r="E4" s="45" t="s">
        <v>207</v>
      </c>
      <c r="F4" s="45" t="s">
        <v>207</v>
      </c>
      <c r="G4" s="45" t="s">
        <v>207</v>
      </c>
      <c r="H4" s="62" t="s">
        <v>207</v>
      </c>
    </row>
    <row r="5" spans="2:8" x14ac:dyDescent="0.3">
      <c r="B5" s="59" t="s">
        <v>106</v>
      </c>
      <c r="C5" s="60" t="s">
        <v>207</v>
      </c>
      <c r="D5" s="45" t="s">
        <v>207</v>
      </c>
      <c r="E5" s="45" t="s">
        <v>207</v>
      </c>
      <c r="F5" s="45" t="s">
        <v>207</v>
      </c>
      <c r="G5" s="45" t="s">
        <v>207</v>
      </c>
      <c r="H5" s="62" t="s">
        <v>207</v>
      </c>
    </row>
    <row r="6" spans="2:8" x14ac:dyDescent="0.3">
      <c r="B6" s="59" t="s">
        <v>90</v>
      </c>
      <c r="C6" s="60" t="s">
        <v>207</v>
      </c>
      <c r="D6" s="45" t="s">
        <v>207</v>
      </c>
      <c r="E6" s="45" t="s">
        <v>207</v>
      </c>
      <c r="F6" s="45" t="s">
        <v>207</v>
      </c>
      <c r="G6" s="45" t="s">
        <v>207</v>
      </c>
      <c r="H6" s="62" t="s">
        <v>207</v>
      </c>
    </row>
    <row r="7" spans="2:8" x14ac:dyDescent="0.3">
      <c r="B7" s="59" t="s">
        <v>118</v>
      </c>
      <c r="C7" s="60" t="s">
        <v>207</v>
      </c>
      <c r="D7" s="45" t="s">
        <v>207</v>
      </c>
      <c r="E7" s="45" t="s">
        <v>207</v>
      </c>
      <c r="F7" s="45" t="s">
        <v>207</v>
      </c>
      <c r="G7" s="45" t="s">
        <v>207</v>
      </c>
      <c r="H7" s="62" t="s">
        <v>207</v>
      </c>
    </row>
    <row r="8" spans="2:8" x14ac:dyDescent="0.3">
      <c r="B8" s="59" t="s">
        <v>125</v>
      </c>
      <c r="C8" s="60" t="s">
        <v>207</v>
      </c>
      <c r="D8" s="45" t="s">
        <v>207</v>
      </c>
      <c r="E8" s="45" t="s">
        <v>207</v>
      </c>
      <c r="F8" s="45" t="s">
        <v>207</v>
      </c>
      <c r="G8" s="45" t="s">
        <v>207</v>
      </c>
      <c r="H8" s="62" t="s">
        <v>207</v>
      </c>
    </row>
    <row r="9" spans="2:8" x14ac:dyDescent="0.3">
      <c r="B9" s="59" t="s">
        <v>116</v>
      </c>
      <c r="C9" s="60" t="s">
        <v>207</v>
      </c>
      <c r="D9" s="45" t="s">
        <v>207</v>
      </c>
      <c r="E9" s="45" t="s">
        <v>207</v>
      </c>
      <c r="F9" s="45" t="s">
        <v>207</v>
      </c>
      <c r="G9" s="45" t="s">
        <v>207</v>
      </c>
      <c r="H9" s="62" t="s">
        <v>207</v>
      </c>
    </row>
    <row r="10" spans="2:8" x14ac:dyDescent="0.3">
      <c r="B10" s="59" t="s">
        <v>103</v>
      </c>
      <c r="C10" s="60" t="s">
        <v>207</v>
      </c>
      <c r="D10" s="45" t="s">
        <v>207</v>
      </c>
      <c r="E10" s="45" t="s">
        <v>207</v>
      </c>
      <c r="F10" s="45" t="s">
        <v>207</v>
      </c>
      <c r="G10" s="45" t="s">
        <v>207</v>
      </c>
      <c r="H10" s="62" t="s">
        <v>207</v>
      </c>
    </row>
    <row r="11" spans="2:8" x14ac:dyDescent="0.3">
      <c r="B11" s="59" t="s">
        <v>115</v>
      </c>
      <c r="C11" s="60" t="s">
        <v>207</v>
      </c>
      <c r="D11" s="45" t="s">
        <v>207</v>
      </c>
      <c r="E11" s="45" t="s">
        <v>207</v>
      </c>
      <c r="F11" s="45" t="s">
        <v>207</v>
      </c>
      <c r="G11" s="45" t="s">
        <v>207</v>
      </c>
      <c r="H11" s="62" t="s">
        <v>207</v>
      </c>
    </row>
    <row r="12" spans="2:8" x14ac:dyDescent="0.3">
      <c r="B12" s="59" t="s">
        <v>128</v>
      </c>
      <c r="C12" s="60" t="s">
        <v>207</v>
      </c>
      <c r="D12" s="45" t="s">
        <v>207</v>
      </c>
      <c r="E12" s="45" t="s">
        <v>207</v>
      </c>
      <c r="F12" s="45" t="s">
        <v>207</v>
      </c>
      <c r="G12" s="45" t="s">
        <v>207</v>
      </c>
      <c r="H12" s="62" t="s">
        <v>207</v>
      </c>
    </row>
    <row r="13" spans="2:8" x14ac:dyDescent="0.3">
      <c r="B13" s="59" t="s">
        <v>127</v>
      </c>
      <c r="C13" s="60" t="s">
        <v>207</v>
      </c>
      <c r="D13" s="45" t="s">
        <v>207</v>
      </c>
      <c r="E13" s="45" t="s">
        <v>207</v>
      </c>
      <c r="F13" s="45" t="s">
        <v>207</v>
      </c>
      <c r="G13" s="45" t="s">
        <v>207</v>
      </c>
      <c r="H13" s="62" t="s">
        <v>207</v>
      </c>
    </row>
    <row r="14" spans="2:8" x14ac:dyDescent="0.3">
      <c r="B14" s="59" t="s">
        <v>119</v>
      </c>
      <c r="C14" s="60" t="s">
        <v>207</v>
      </c>
      <c r="D14" s="45" t="s">
        <v>207</v>
      </c>
      <c r="E14" s="45" t="s">
        <v>207</v>
      </c>
      <c r="F14" s="45" t="s">
        <v>207</v>
      </c>
      <c r="G14" s="45" t="s">
        <v>207</v>
      </c>
      <c r="H14" s="62" t="s">
        <v>207</v>
      </c>
    </row>
    <row r="15" spans="2:8" x14ac:dyDescent="0.3">
      <c r="B15" s="59" t="s">
        <v>117</v>
      </c>
      <c r="C15" s="60" t="s">
        <v>207</v>
      </c>
      <c r="D15" s="45" t="s">
        <v>207</v>
      </c>
      <c r="E15" s="45" t="s">
        <v>207</v>
      </c>
      <c r="F15" s="45" t="s">
        <v>207</v>
      </c>
      <c r="G15" s="45" t="s">
        <v>207</v>
      </c>
      <c r="H15" s="62" t="s">
        <v>207</v>
      </c>
    </row>
    <row r="16" spans="2:8" x14ac:dyDescent="0.3">
      <c r="B16" s="59" t="s">
        <v>92</v>
      </c>
      <c r="C16" s="60" t="s">
        <v>207</v>
      </c>
      <c r="D16" s="45" t="s">
        <v>207</v>
      </c>
      <c r="E16" s="45" t="s">
        <v>207</v>
      </c>
      <c r="F16" s="45" t="s">
        <v>207</v>
      </c>
      <c r="G16" s="45" t="s">
        <v>207</v>
      </c>
      <c r="H16" s="62" t="s">
        <v>207</v>
      </c>
    </row>
    <row r="17" spans="2:8" x14ac:dyDescent="0.3">
      <c r="B17" s="59" t="s">
        <v>129</v>
      </c>
      <c r="C17" s="60" t="s">
        <v>207</v>
      </c>
      <c r="D17" s="45" t="s">
        <v>207</v>
      </c>
      <c r="E17" s="45" t="s">
        <v>207</v>
      </c>
      <c r="F17" s="45" t="s">
        <v>207</v>
      </c>
      <c r="G17" s="45" t="s">
        <v>207</v>
      </c>
      <c r="H17" s="62" t="s">
        <v>207</v>
      </c>
    </row>
    <row r="18" spans="2:8" x14ac:dyDescent="0.3">
      <c r="B18" s="59" t="s">
        <v>120</v>
      </c>
      <c r="C18" s="60" t="s">
        <v>207</v>
      </c>
      <c r="D18" s="45" t="s">
        <v>207</v>
      </c>
      <c r="E18" s="45" t="s">
        <v>207</v>
      </c>
      <c r="F18" s="45" t="s">
        <v>207</v>
      </c>
      <c r="G18" s="45" t="s">
        <v>207</v>
      </c>
      <c r="H18" s="62" t="s">
        <v>207</v>
      </c>
    </row>
    <row r="19" spans="2:8" x14ac:dyDescent="0.3">
      <c r="B19" s="59" t="s">
        <v>94</v>
      </c>
      <c r="C19" s="60" t="s">
        <v>207</v>
      </c>
      <c r="D19" s="45" t="s">
        <v>207</v>
      </c>
      <c r="E19" s="45" t="s">
        <v>207</v>
      </c>
      <c r="F19" s="45" t="s">
        <v>207</v>
      </c>
      <c r="G19" s="45" t="s">
        <v>207</v>
      </c>
      <c r="H19" s="62" t="s">
        <v>207</v>
      </c>
    </row>
    <row r="20" spans="2:8" x14ac:dyDescent="0.3">
      <c r="B20" s="59" t="s">
        <v>96</v>
      </c>
      <c r="C20" s="60" t="s">
        <v>207</v>
      </c>
      <c r="D20" s="45" t="s">
        <v>207</v>
      </c>
      <c r="E20" s="45" t="s">
        <v>207</v>
      </c>
      <c r="F20" s="45" t="s">
        <v>207</v>
      </c>
      <c r="G20" s="45" t="s">
        <v>207</v>
      </c>
      <c r="H20" s="62" t="s">
        <v>207</v>
      </c>
    </row>
    <row r="21" spans="2:8" x14ac:dyDescent="0.3">
      <c r="B21" s="55" t="s">
        <v>124</v>
      </c>
      <c r="C21" s="8" t="s">
        <v>207</v>
      </c>
      <c r="D21" s="9" t="s">
        <v>207</v>
      </c>
      <c r="E21" s="9" t="s">
        <v>207</v>
      </c>
      <c r="F21" s="9" t="s">
        <v>207</v>
      </c>
      <c r="G21" s="9" t="s">
        <v>207</v>
      </c>
      <c r="H21" s="10" t="s">
        <v>207</v>
      </c>
    </row>
    <row r="22" spans="2:8" x14ac:dyDescent="0.3">
      <c r="B22" s="55" t="s">
        <v>126</v>
      </c>
      <c r="C22" s="8" t="s">
        <v>207</v>
      </c>
      <c r="D22" s="9" t="s">
        <v>207</v>
      </c>
      <c r="E22" s="9" t="s">
        <v>207</v>
      </c>
      <c r="F22" s="9" t="s">
        <v>207</v>
      </c>
      <c r="G22" s="9" t="s">
        <v>207</v>
      </c>
      <c r="H22" s="10" t="s">
        <v>207</v>
      </c>
    </row>
    <row r="23" spans="2:8" x14ac:dyDescent="0.3">
      <c r="B23" s="55" t="s">
        <v>121</v>
      </c>
      <c r="C23" s="8" t="s">
        <v>207</v>
      </c>
      <c r="D23" s="9" t="s">
        <v>207</v>
      </c>
      <c r="E23" s="9" t="s">
        <v>207</v>
      </c>
      <c r="F23" s="9" t="s">
        <v>207</v>
      </c>
      <c r="G23" s="9" t="s">
        <v>207</v>
      </c>
      <c r="H23" s="10" t="s">
        <v>207</v>
      </c>
    </row>
    <row r="24" spans="2:8" ht="15" thickBot="1" x14ac:dyDescent="0.35">
      <c r="B24" s="56" t="s">
        <v>107</v>
      </c>
      <c r="C24" s="18" t="s">
        <v>207</v>
      </c>
      <c r="D24" s="17" t="s">
        <v>207</v>
      </c>
      <c r="E24" s="17" t="s">
        <v>207</v>
      </c>
      <c r="F24" s="17" t="s">
        <v>207</v>
      </c>
      <c r="G24" s="17" t="s">
        <v>207</v>
      </c>
      <c r="H24" s="16" t="s">
        <v>207</v>
      </c>
    </row>
    <row r="25" spans="2:8" ht="15" thickBot="1" x14ac:dyDescent="0.35"/>
    <row r="26" spans="2:8" ht="15" thickBot="1" x14ac:dyDescent="0.35">
      <c r="B26" s="35" t="s">
        <v>80</v>
      </c>
      <c r="C26" s="90" t="s">
        <v>0</v>
      </c>
      <c r="D26" s="91"/>
      <c r="E26" s="92"/>
      <c r="F26" s="47" t="s">
        <v>100</v>
      </c>
      <c r="G26" s="48" t="s">
        <v>102</v>
      </c>
    </row>
    <row r="27" spans="2:8" x14ac:dyDescent="0.3">
      <c r="B27" s="59" t="s">
        <v>97</v>
      </c>
      <c r="C27" s="93" t="s">
        <v>131</v>
      </c>
      <c r="D27" s="94"/>
      <c r="E27" s="95"/>
      <c r="F27" s="45">
        <f>COUNTIF(H$4:H$24,B27)</f>
        <v>0</v>
      </c>
      <c r="G27" s="62"/>
    </row>
    <row r="28" spans="2:8" x14ac:dyDescent="0.3">
      <c r="B28" s="59" t="s">
        <v>95</v>
      </c>
      <c r="C28" s="87" t="s">
        <v>174</v>
      </c>
      <c r="D28" s="88"/>
      <c r="E28" s="89"/>
      <c r="F28" s="45">
        <f t="shared" ref="F28:F33" si="0">COUNTIF(H$4:H$24,B28)</f>
        <v>0</v>
      </c>
      <c r="G28" s="62"/>
    </row>
    <row r="29" spans="2:8" x14ac:dyDescent="0.3">
      <c r="B29" s="59" t="s">
        <v>93</v>
      </c>
      <c r="C29" s="87" t="s">
        <v>175</v>
      </c>
      <c r="D29" s="88"/>
      <c r="E29" s="89"/>
      <c r="F29" s="45">
        <f t="shared" si="0"/>
        <v>0</v>
      </c>
      <c r="G29" s="62"/>
    </row>
    <row r="30" spans="2:8" x14ac:dyDescent="0.3">
      <c r="B30" s="59" t="s">
        <v>91</v>
      </c>
      <c r="C30" s="87" t="s">
        <v>176</v>
      </c>
      <c r="D30" s="88"/>
      <c r="E30" s="89"/>
      <c r="F30" s="45">
        <f t="shared" si="0"/>
        <v>0</v>
      </c>
      <c r="G30" s="62"/>
    </row>
    <row r="31" spans="2:8" x14ac:dyDescent="0.3">
      <c r="B31" s="59" t="s">
        <v>105</v>
      </c>
      <c r="C31" s="87" t="s">
        <v>177</v>
      </c>
      <c r="D31" s="88"/>
      <c r="E31" s="89"/>
      <c r="F31" s="45">
        <f t="shared" si="0"/>
        <v>0</v>
      </c>
      <c r="G31" s="62"/>
    </row>
    <row r="32" spans="2:8" x14ac:dyDescent="0.3">
      <c r="B32" s="55" t="s">
        <v>122</v>
      </c>
      <c r="C32" s="87" t="s">
        <v>178</v>
      </c>
      <c r="D32" s="88"/>
      <c r="E32" s="89"/>
      <c r="F32" s="9">
        <f t="shared" si="0"/>
        <v>0</v>
      </c>
      <c r="G32" s="10"/>
    </row>
    <row r="33" spans="2:8" ht="15" thickBot="1" x14ac:dyDescent="0.35">
      <c r="B33" s="56" t="s">
        <v>130</v>
      </c>
      <c r="C33" s="96" t="s">
        <v>179</v>
      </c>
      <c r="D33" s="97"/>
      <c r="E33" s="98"/>
      <c r="F33" s="17">
        <f t="shared" si="0"/>
        <v>0</v>
      </c>
      <c r="G33" s="16"/>
    </row>
    <row r="35" spans="2:8" ht="15" thickBot="1" x14ac:dyDescent="0.35"/>
    <row r="36" spans="2:8" ht="15" thickBot="1" x14ac:dyDescent="0.35">
      <c r="B36" s="35" t="s">
        <v>81</v>
      </c>
      <c r="C36" s="57" t="s">
        <v>84</v>
      </c>
      <c r="D36" s="47" t="s">
        <v>85</v>
      </c>
      <c r="E36" s="47" t="s">
        <v>86</v>
      </c>
      <c r="F36" s="47" t="s">
        <v>85</v>
      </c>
      <c r="G36" s="47" t="s">
        <v>86</v>
      </c>
      <c r="H36" s="48" t="s">
        <v>89</v>
      </c>
    </row>
    <row r="37" spans="2:8" x14ac:dyDescent="0.3">
      <c r="B37" s="59" t="s">
        <v>106</v>
      </c>
      <c r="C37" s="61" t="s">
        <v>207</v>
      </c>
      <c r="D37" s="45" t="s">
        <v>207</v>
      </c>
      <c r="E37" s="45" t="s">
        <v>207</v>
      </c>
      <c r="F37" s="45" t="s">
        <v>207</v>
      </c>
      <c r="G37" s="45" t="s">
        <v>207</v>
      </c>
      <c r="H37" s="62" t="s">
        <v>207</v>
      </c>
    </row>
    <row r="38" spans="2:8" x14ac:dyDescent="0.3">
      <c r="B38" s="59" t="s">
        <v>301</v>
      </c>
      <c r="C38" s="60" t="s">
        <v>207</v>
      </c>
      <c r="D38" s="45" t="s">
        <v>207</v>
      </c>
      <c r="E38" s="45" t="s">
        <v>207</v>
      </c>
      <c r="F38" s="45" t="s">
        <v>207</v>
      </c>
      <c r="G38" s="45" t="s">
        <v>207</v>
      </c>
      <c r="H38" s="62" t="s">
        <v>207</v>
      </c>
    </row>
    <row r="39" spans="2:8" x14ac:dyDescent="0.3">
      <c r="B39" s="59" t="s">
        <v>115</v>
      </c>
      <c r="C39" s="60" t="s">
        <v>207</v>
      </c>
      <c r="D39" s="45" t="s">
        <v>207</v>
      </c>
      <c r="E39" s="45" t="s">
        <v>207</v>
      </c>
      <c r="F39" s="45" t="s">
        <v>207</v>
      </c>
      <c r="G39" s="45" t="s">
        <v>207</v>
      </c>
      <c r="H39" s="62" t="s">
        <v>207</v>
      </c>
    </row>
    <row r="40" spans="2:8" x14ac:dyDescent="0.3">
      <c r="B40" s="59" t="s">
        <v>116</v>
      </c>
      <c r="C40" s="60" t="s">
        <v>207</v>
      </c>
      <c r="D40" s="45" t="s">
        <v>207</v>
      </c>
      <c r="E40" s="45" t="s">
        <v>207</v>
      </c>
      <c r="F40" s="45" t="s">
        <v>207</v>
      </c>
      <c r="G40" s="45" t="s">
        <v>207</v>
      </c>
      <c r="H40" s="62" t="s">
        <v>207</v>
      </c>
    </row>
    <row r="41" spans="2:8" x14ac:dyDescent="0.3">
      <c r="B41" s="59" t="s">
        <v>117</v>
      </c>
      <c r="C41" s="60" t="s">
        <v>207</v>
      </c>
      <c r="D41" s="45" t="s">
        <v>207</v>
      </c>
      <c r="E41" s="45" t="s">
        <v>207</v>
      </c>
      <c r="F41" s="45" t="s">
        <v>207</v>
      </c>
      <c r="G41" s="45" t="s">
        <v>207</v>
      </c>
      <c r="H41" s="62" t="s">
        <v>207</v>
      </c>
    </row>
    <row r="42" spans="2:8" x14ac:dyDescent="0.3">
      <c r="B42" s="59" t="s">
        <v>118</v>
      </c>
      <c r="C42" s="60" t="s">
        <v>207</v>
      </c>
      <c r="D42" s="45" t="s">
        <v>207</v>
      </c>
      <c r="E42" s="45" t="s">
        <v>207</v>
      </c>
      <c r="F42" s="45" t="s">
        <v>207</v>
      </c>
      <c r="G42" s="45" t="s">
        <v>207</v>
      </c>
      <c r="H42" s="62" t="s">
        <v>207</v>
      </c>
    </row>
    <row r="43" spans="2:8" x14ac:dyDescent="0.3">
      <c r="B43" s="59" t="s">
        <v>302</v>
      </c>
      <c r="C43" s="60" t="s">
        <v>207</v>
      </c>
      <c r="D43" s="45" t="s">
        <v>207</v>
      </c>
      <c r="E43" s="45" t="s">
        <v>207</v>
      </c>
      <c r="F43" s="45" t="s">
        <v>207</v>
      </c>
      <c r="G43" s="45" t="s">
        <v>207</v>
      </c>
      <c r="H43" s="62" t="s">
        <v>207</v>
      </c>
    </row>
    <row r="44" spans="2:8" x14ac:dyDescent="0.3">
      <c r="B44" s="59" t="s">
        <v>303</v>
      </c>
      <c r="C44" s="60" t="s">
        <v>207</v>
      </c>
      <c r="D44" s="45" t="s">
        <v>207</v>
      </c>
      <c r="E44" s="45" t="s">
        <v>207</v>
      </c>
      <c r="F44" s="45" t="s">
        <v>207</v>
      </c>
      <c r="G44" s="45" t="s">
        <v>207</v>
      </c>
      <c r="H44" s="62" t="s">
        <v>207</v>
      </c>
    </row>
    <row r="45" spans="2:8" x14ac:dyDescent="0.3">
      <c r="B45" s="59" t="s">
        <v>119</v>
      </c>
      <c r="C45" s="60" t="s">
        <v>207</v>
      </c>
      <c r="D45" s="45" t="s">
        <v>207</v>
      </c>
      <c r="E45" s="45" t="s">
        <v>207</v>
      </c>
      <c r="F45" s="45" t="s">
        <v>207</v>
      </c>
      <c r="G45" s="45" t="s">
        <v>207</v>
      </c>
      <c r="H45" s="62" t="s">
        <v>207</v>
      </c>
    </row>
    <row r="46" spans="2:8" x14ac:dyDescent="0.3">
      <c r="B46" s="59" t="s">
        <v>92</v>
      </c>
      <c r="C46" s="60" t="s">
        <v>207</v>
      </c>
      <c r="D46" s="45" t="s">
        <v>207</v>
      </c>
      <c r="E46" s="45" t="s">
        <v>207</v>
      </c>
      <c r="F46" s="45" t="s">
        <v>207</v>
      </c>
      <c r="G46" s="45" t="s">
        <v>207</v>
      </c>
      <c r="H46" s="62" t="s">
        <v>207</v>
      </c>
    </row>
    <row r="47" spans="2:8" x14ac:dyDescent="0.3">
      <c r="B47" s="59" t="s">
        <v>120</v>
      </c>
      <c r="C47" s="60" t="s">
        <v>207</v>
      </c>
      <c r="D47" s="45" t="s">
        <v>207</v>
      </c>
      <c r="E47" s="45" t="s">
        <v>207</v>
      </c>
      <c r="F47" s="45" t="s">
        <v>207</v>
      </c>
      <c r="G47" s="45" t="s">
        <v>207</v>
      </c>
      <c r="H47" s="62" t="s">
        <v>207</v>
      </c>
    </row>
    <row r="48" spans="2:8" x14ac:dyDescent="0.3">
      <c r="B48" s="55" t="s">
        <v>90</v>
      </c>
      <c r="C48" s="8" t="s">
        <v>207</v>
      </c>
      <c r="D48" s="9" t="s">
        <v>207</v>
      </c>
      <c r="E48" s="9" t="s">
        <v>207</v>
      </c>
      <c r="F48" s="9" t="s">
        <v>207</v>
      </c>
      <c r="G48" s="9" t="s">
        <v>207</v>
      </c>
      <c r="H48" s="10" t="s">
        <v>207</v>
      </c>
    </row>
    <row r="49" spans="2:8" x14ac:dyDescent="0.3">
      <c r="B49" s="55" t="s">
        <v>121</v>
      </c>
      <c r="C49" s="8" t="s">
        <v>207</v>
      </c>
      <c r="D49" s="9" t="s">
        <v>207</v>
      </c>
      <c r="E49" s="9" t="s">
        <v>207</v>
      </c>
      <c r="F49" s="9" t="s">
        <v>207</v>
      </c>
      <c r="G49" s="9" t="s">
        <v>207</v>
      </c>
      <c r="H49" s="10" t="s">
        <v>207</v>
      </c>
    </row>
    <row r="50" spans="2:8" x14ac:dyDescent="0.3">
      <c r="B50" s="55" t="s">
        <v>304</v>
      </c>
      <c r="C50" s="8" t="s">
        <v>207</v>
      </c>
      <c r="D50" s="9" t="s">
        <v>207</v>
      </c>
      <c r="E50" s="9" t="s">
        <v>207</v>
      </c>
      <c r="F50" s="9" t="s">
        <v>207</v>
      </c>
      <c r="G50" s="9" t="s">
        <v>207</v>
      </c>
      <c r="H50" s="10" t="s">
        <v>207</v>
      </c>
    </row>
    <row r="51" spans="2:8" ht="15" thickBot="1" x14ac:dyDescent="0.35">
      <c r="B51" s="56" t="s">
        <v>107</v>
      </c>
      <c r="C51" s="18" t="s">
        <v>207</v>
      </c>
      <c r="D51" s="17" t="s">
        <v>207</v>
      </c>
      <c r="E51" s="17" t="s">
        <v>207</v>
      </c>
      <c r="F51" s="17" t="s">
        <v>207</v>
      </c>
      <c r="G51" s="17" t="s">
        <v>207</v>
      </c>
      <c r="H51" s="16" t="s">
        <v>207</v>
      </c>
    </row>
    <row r="52" spans="2:8" ht="15" thickBot="1" x14ac:dyDescent="0.35"/>
    <row r="53" spans="2:8" ht="15" thickBot="1" x14ac:dyDescent="0.35">
      <c r="B53" s="35" t="s">
        <v>81</v>
      </c>
      <c r="C53" s="90" t="s">
        <v>0</v>
      </c>
      <c r="D53" s="91"/>
      <c r="E53" s="92"/>
      <c r="F53" s="47" t="s">
        <v>100</v>
      </c>
      <c r="G53" s="48" t="s">
        <v>102</v>
      </c>
    </row>
    <row r="54" spans="2:8" x14ac:dyDescent="0.3">
      <c r="B54" s="59" t="s">
        <v>97</v>
      </c>
      <c r="C54" s="93" t="s">
        <v>180</v>
      </c>
      <c r="D54" s="94"/>
      <c r="E54" s="95"/>
      <c r="F54" s="45">
        <f t="shared" ref="F54:F59" si="1">COUNTIF(H$37:H$51,B54)</f>
        <v>0</v>
      </c>
      <c r="G54" s="62"/>
    </row>
    <row r="55" spans="2:8" x14ac:dyDescent="0.3">
      <c r="B55" s="59" t="s">
        <v>95</v>
      </c>
      <c r="C55" s="87" t="s">
        <v>181</v>
      </c>
      <c r="D55" s="88"/>
      <c r="E55" s="89"/>
      <c r="F55" s="45">
        <f t="shared" si="1"/>
        <v>0</v>
      </c>
      <c r="G55" s="62"/>
    </row>
    <row r="56" spans="2:8" x14ac:dyDescent="0.3">
      <c r="B56" s="59" t="s">
        <v>93</v>
      </c>
      <c r="C56" s="87" t="s">
        <v>305</v>
      </c>
      <c r="D56" s="88"/>
      <c r="E56" s="89"/>
      <c r="F56" s="45">
        <f t="shared" si="1"/>
        <v>0</v>
      </c>
      <c r="G56" s="62"/>
    </row>
    <row r="57" spans="2:8" x14ac:dyDescent="0.3">
      <c r="B57" s="59" t="s">
        <v>91</v>
      </c>
      <c r="C57" s="87" t="s">
        <v>195</v>
      </c>
      <c r="D57" s="88"/>
      <c r="E57" s="89"/>
      <c r="F57" s="45">
        <f t="shared" si="1"/>
        <v>0</v>
      </c>
      <c r="G57" s="62"/>
    </row>
    <row r="58" spans="2:8" x14ac:dyDescent="0.3">
      <c r="B58" s="59" t="s">
        <v>105</v>
      </c>
      <c r="C58" s="87" t="s">
        <v>182</v>
      </c>
      <c r="D58" s="88"/>
      <c r="E58" s="89"/>
      <c r="F58" s="45">
        <f t="shared" si="1"/>
        <v>0</v>
      </c>
      <c r="G58" s="62"/>
    </row>
    <row r="59" spans="2:8" ht="15" thickBot="1" x14ac:dyDescent="0.35">
      <c r="B59" s="56" t="s">
        <v>122</v>
      </c>
      <c r="C59" s="96" t="s">
        <v>300</v>
      </c>
      <c r="D59" s="97"/>
      <c r="E59" s="98"/>
      <c r="F59" s="17">
        <f t="shared" si="1"/>
        <v>0</v>
      </c>
      <c r="G59" s="16"/>
    </row>
  </sheetData>
  <mergeCells count="15">
    <mergeCell ref="C59:E59"/>
    <mergeCell ref="C56:E56"/>
    <mergeCell ref="C57:E57"/>
    <mergeCell ref="C58:E58"/>
    <mergeCell ref="C33:E33"/>
    <mergeCell ref="C53:E53"/>
    <mergeCell ref="C54:E54"/>
    <mergeCell ref="C55:E55"/>
    <mergeCell ref="C32:E32"/>
    <mergeCell ref="C28:E28"/>
    <mergeCell ref="C30:E30"/>
    <mergeCell ref="C26:E26"/>
    <mergeCell ref="C27:E27"/>
    <mergeCell ref="C31:E31"/>
    <mergeCell ref="C29:E29"/>
  </mergeCells>
  <pageMargins left="0.7" right="0.7" top="0.75" bottom="0.75" header="0.3" footer="0.3"/>
  <pageSetup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A6B6-DDD5-42B9-942C-1ABD8E039CAC}">
  <dimension ref="B1:P30"/>
  <sheetViews>
    <sheetView zoomScale="90" zoomScaleNormal="90" workbookViewId="0"/>
  </sheetViews>
  <sheetFormatPr defaultRowHeight="14.4" x14ac:dyDescent="0.3"/>
  <cols>
    <col min="1" max="1" width="7.5546875" customWidth="1"/>
    <col min="2" max="8" width="9.88671875" customWidth="1"/>
    <col min="10" max="11" width="7.5546875" bestFit="1" customWidth="1"/>
    <col min="12" max="12" width="21.5546875" customWidth="1"/>
    <col min="15" max="15" width="7.5546875" bestFit="1" customWidth="1"/>
    <col min="16" max="16" width="21.5546875" customWidth="1"/>
  </cols>
  <sheetData>
    <row r="1" spans="2:16" x14ac:dyDescent="0.3">
      <c r="B1" s="34" t="s">
        <v>16</v>
      </c>
    </row>
    <row r="2" spans="2:16" ht="15" thickBot="1" x14ac:dyDescent="0.35"/>
    <row r="3" spans="2:16" ht="15" thickBot="1" x14ac:dyDescent="0.35">
      <c r="B3" s="35" t="s">
        <v>80</v>
      </c>
      <c r="C3" s="57" t="s">
        <v>84</v>
      </c>
      <c r="D3" s="47" t="s">
        <v>85</v>
      </c>
      <c r="E3" s="47" t="s">
        <v>86</v>
      </c>
      <c r="F3" s="47" t="s">
        <v>87</v>
      </c>
      <c r="G3" s="47" t="s">
        <v>88</v>
      </c>
      <c r="H3" s="48" t="s">
        <v>89</v>
      </c>
      <c r="L3" t="s">
        <v>63</v>
      </c>
      <c r="P3" t="s">
        <v>12</v>
      </c>
    </row>
    <row r="4" spans="2:16" x14ac:dyDescent="0.3">
      <c r="B4" s="59" t="s">
        <v>90</v>
      </c>
      <c r="C4" s="58"/>
      <c r="D4" s="44"/>
      <c r="E4" s="44"/>
      <c r="F4" s="44"/>
      <c r="G4" s="44"/>
      <c r="H4" s="49"/>
    </row>
    <row r="5" spans="2:16" x14ac:dyDescent="0.3">
      <c r="B5" s="55" t="s">
        <v>92</v>
      </c>
      <c r="C5" s="41"/>
      <c r="D5" s="37"/>
      <c r="E5" s="37"/>
      <c r="F5" s="37"/>
      <c r="G5" s="37"/>
      <c r="H5" s="38"/>
    </row>
    <row r="6" spans="2:16" x14ac:dyDescent="0.3">
      <c r="B6" s="55" t="s">
        <v>94</v>
      </c>
      <c r="C6" s="41"/>
      <c r="D6" s="37"/>
      <c r="E6" s="37"/>
      <c r="F6" s="37"/>
      <c r="G6" s="37"/>
      <c r="H6" s="38"/>
    </row>
    <row r="7" spans="2:16" x14ac:dyDescent="0.3">
      <c r="B7" s="55" t="s">
        <v>96</v>
      </c>
      <c r="C7" s="41"/>
      <c r="D7" s="37"/>
      <c r="E7" s="37"/>
      <c r="F7" s="37"/>
      <c r="G7" s="37"/>
      <c r="H7" s="38"/>
      <c r="L7" t="s">
        <v>64</v>
      </c>
    </row>
    <row r="8" spans="2:16" x14ac:dyDescent="0.3">
      <c r="B8" s="55" t="s">
        <v>98</v>
      </c>
      <c r="C8" s="41"/>
      <c r="D8" s="37"/>
      <c r="E8" s="37"/>
      <c r="F8" s="37"/>
      <c r="G8" s="37"/>
      <c r="H8" s="38"/>
      <c r="K8" t="s">
        <v>72</v>
      </c>
      <c r="L8" s="54"/>
    </row>
    <row r="9" spans="2:16" ht="15" thickBot="1" x14ac:dyDescent="0.35">
      <c r="B9" s="56" t="s">
        <v>99</v>
      </c>
      <c r="C9" s="42"/>
      <c r="D9" s="39"/>
      <c r="E9" s="39"/>
      <c r="F9" s="39"/>
      <c r="G9" s="39"/>
      <c r="H9" s="40"/>
      <c r="K9" t="s">
        <v>73</v>
      </c>
    </row>
    <row r="10" spans="2:16" ht="15" thickBot="1" x14ac:dyDescent="0.35"/>
    <row r="11" spans="2:16" ht="15" thickBot="1" x14ac:dyDescent="0.35">
      <c r="B11" s="35" t="s">
        <v>80</v>
      </c>
      <c r="C11" s="103" t="s">
        <v>0</v>
      </c>
      <c r="D11" s="104"/>
      <c r="E11" s="47" t="s">
        <v>100</v>
      </c>
      <c r="F11" s="47" t="s">
        <v>101</v>
      </c>
      <c r="G11" s="48" t="s">
        <v>102</v>
      </c>
    </row>
    <row r="12" spans="2:16" x14ac:dyDescent="0.3">
      <c r="B12" s="59" t="s">
        <v>97</v>
      </c>
      <c r="C12" s="63" t="s">
        <v>39</v>
      </c>
      <c r="D12" s="44"/>
      <c r="E12" s="44"/>
      <c r="F12" s="44"/>
      <c r="G12" s="49"/>
    </row>
    <row r="13" spans="2:16" x14ac:dyDescent="0.3">
      <c r="B13" s="55" t="s">
        <v>95</v>
      </c>
      <c r="C13" s="64" t="s">
        <v>157</v>
      </c>
      <c r="D13" s="37"/>
      <c r="E13" s="37"/>
      <c r="F13" s="37"/>
      <c r="G13" s="38"/>
      <c r="P13" t="s">
        <v>12</v>
      </c>
    </row>
    <row r="14" spans="2:16" x14ac:dyDescent="0.3">
      <c r="B14" s="55" t="s">
        <v>93</v>
      </c>
      <c r="C14" s="64" t="s">
        <v>156</v>
      </c>
      <c r="D14" s="37"/>
      <c r="E14" s="37"/>
      <c r="F14" s="37"/>
      <c r="G14" s="38"/>
      <c r="O14" t="s">
        <v>70</v>
      </c>
      <c r="P14" s="54"/>
    </row>
    <row r="15" spans="2:16" ht="15" thickBot="1" x14ac:dyDescent="0.35">
      <c r="B15" s="56" t="s">
        <v>91</v>
      </c>
      <c r="C15" s="65" t="s">
        <v>158</v>
      </c>
      <c r="D15" s="39"/>
      <c r="E15" s="39"/>
      <c r="F15" s="39"/>
      <c r="G15" s="40"/>
      <c r="O15" t="s">
        <v>71</v>
      </c>
    </row>
    <row r="17" spans="2:12" ht="15" thickBot="1" x14ac:dyDescent="0.35"/>
    <row r="18" spans="2:12" ht="15" thickBot="1" x14ac:dyDescent="0.35">
      <c r="B18" s="35" t="s">
        <v>81</v>
      </c>
      <c r="C18" s="57" t="s">
        <v>84</v>
      </c>
      <c r="D18" s="47" t="s">
        <v>85</v>
      </c>
      <c r="E18" s="47" t="s">
        <v>86</v>
      </c>
      <c r="F18" s="47" t="s">
        <v>87</v>
      </c>
      <c r="G18" s="47" t="s">
        <v>88</v>
      </c>
      <c r="H18" s="48" t="s">
        <v>89</v>
      </c>
    </row>
    <row r="19" spans="2:12" x14ac:dyDescent="0.3">
      <c r="B19" s="59" t="s">
        <v>90</v>
      </c>
      <c r="C19" s="58"/>
      <c r="D19" s="44"/>
      <c r="E19" s="44"/>
      <c r="F19" s="44"/>
      <c r="G19" s="44"/>
      <c r="H19" s="49"/>
    </row>
    <row r="20" spans="2:12" x14ac:dyDescent="0.3">
      <c r="B20" s="55" t="s">
        <v>92</v>
      </c>
      <c r="C20" s="41"/>
      <c r="D20" s="37"/>
      <c r="E20" s="37"/>
      <c r="F20" s="37"/>
      <c r="G20" s="37"/>
      <c r="H20" s="38"/>
      <c r="L20" t="s">
        <v>67</v>
      </c>
    </row>
    <row r="21" spans="2:12" x14ac:dyDescent="0.3">
      <c r="B21" s="55" t="s">
        <v>94</v>
      </c>
      <c r="C21" s="41"/>
      <c r="D21" s="37"/>
      <c r="E21" s="37"/>
      <c r="F21" s="37"/>
      <c r="G21" s="37"/>
      <c r="H21" s="38"/>
      <c r="K21" t="s">
        <v>78</v>
      </c>
      <c r="L21" s="54"/>
    </row>
    <row r="22" spans="2:12" x14ac:dyDescent="0.3">
      <c r="B22" s="55" t="s">
        <v>96</v>
      </c>
      <c r="C22" s="41"/>
      <c r="D22" s="37"/>
      <c r="E22" s="37"/>
      <c r="F22" s="37"/>
      <c r="G22" s="37"/>
      <c r="H22" s="38"/>
      <c r="K22" t="s">
        <v>77</v>
      </c>
    </row>
    <row r="23" spans="2:12" x14ac:dyDescent="0.3">
      <c r="B23" s="55" t="s">
        <v>98</v>
      </c>
      <c r="C23" s="41"/>
      <c r="D23" s="37"/>
      <c r="E23" s="37"/>
      <c r="F23" s="37"/>
      <c r="G23" s="37"/>
      <c r="H23" s="38"/>
    </row>
    <row r="24" spans="2:12" ht="15" thickBot="1" x14ac:dyDescent="0.35">
      <c r="B24" s="56" t="s">
        <v>99</v>
      </c>
      <c r="C24" s="42"/>
      <c r="D24" s="39"/>
      <c r="E24" s="39"/>
      <c r="F24" s="39"/>
      <c r="G24" s="39"/>
      <c r="H24" s="40"/>
    </row>
    <row r="25" spans="2:12" ht="15" thickBot="1" x14ac:dyDescent="0.35"/>
    <row r="26" spans="2:12" ht="15" thickBot="1" x14ac:dyDescent="0.35">
      <c r="B26" s="35" t="s">
        <v>81</v>
      </c>
      <c r="C26" s="103" t="s">
        <v>0</v>
      </c>
      <c r="D26" s="104"/>
      <c r="E26" s="47" t="s">
        <v>100</v>
      </c>
      <c r="F26" s="47" t="s">
        <v>101</v>
      </c>
      <c r="G26" s="48" t="s">
        <v>102</v>
      </c>
    </row>
    <row r="27" spans="2:12" x14ac:dyDescent="0.3">
      <c r="B27" s="59" t="s">
        <v>97</v>
      </c>
      <c r="C27" s="105" t="s">
        <v>4</v>
      </c>
      <c r="D27" s="106"/>
      <c r="E27" s="44"/>
      <c r="F27" s="44"/>
      <c r="G27" s="49"/>
    </row>
    <row r="28" spans="2:12" x14ac:dyDescent="0.3">
      <c r="B28" s="55" t="s">
        <v>95</v>
      </c>
      <c r="C28" s="107" t="s">
        <v>7</v>
      </c>
      <c r="D28" s="108"/>
      <c r="E28" s="37"/>
      <c r="F28" s="37"/>
      <c r="G28" s="38"/>
    </row>
    <row r="29" spans="2:12" x14ac:dyDescent="0.3">
      <c r="B29" s="55" t="s">
        <v>93</v>
      </c>
      <c r="C29" s="107" t="s">
        <v>159</v>
      </c>
      <c r="D29" s="108"/>
      <c r="E29" s="37"/>
      <c r="F29" s="37"/>
      <c r="G29" s="38"/>
    </row>
    <row r="30" spans="2:12" ht="15" thickBot="1" x14ac:dyDescent="0.35">
      <c r="B30" s="56" t="s">
        <v>91</v>
      </c>
      <c r="C30" s="109" t="s">
        <v>160</v>
      </c>
      <c r="D30" s="110"/>
      <c r="E30" s="39"/>
      <c r="F30" s="39"/>
      <c r="G30" s="40"/>
    </row>
  </sheetData>
  <mergeCells count="6">
    <mergeCell ref="C30:D30"/>
    <mergeCell ref="C11:D11"/>
    <mergeCell ref="C26:D26"/>
    <mergeCell ref="C27:D27"/>
    <mergeCell ref="C28:D28"/>
    <mergeCell ref="C29:D2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43549-4661-4795-96C0-EB61F5C39369}">
  <sheetPr>
    <pageSetUpPr fitToPage="1"/>
  </sheetPr>
  <dimension ref="B1:K20"/>
  <sheetViews>
    <sheetView zoomScale="90" zoomScaleNormal="90" workbookViewId="0"/>
  </sheetViews>
  <sheetFormatPr defaultRowHeight="14.4" x14ac:dyDescent="0.3"/>
  <cols>
    <col min="1" max="1" width="7.5546875" customWidth="1"/>
    <col min="2" max="4" width="9.88671875" customWidth="1"/>
    <col min="5" max="6" width="7.5546875" bestFit="1" customWidth="1"/>
    <col min="7" max="7" width="21.5546875" customWidth="1"/>
    <col min="10" max="10" width="7.5546875" bestFit="1" customWidth="1"/>
    <col min="11" max="11" width="21.5546875" customWidth="1"/>
  </cols>
  <sheetData>
    <row r="1" spans="2:11" x14ac:dyDescent="0.3">
      <c r="B1" s="34" t="s">
        <v>16</v>
      </c>
      <c r="G1" t="s">
        <v>63</v>
      </c>
      <c r="K1" t="s">
        <v>12</v>
      </c>
    </row>
    <row r="2" spans="2:11" ht="15" thickBot="1" x14ac:dyDescent="0.35"/>
    <row r="3" spans="2:11" ht="15" thickBot="1" x14ac:dyDescent="0.35">
      <c r="B3" s="35" t="s">
        <v>80</v>
      </c>
      <c r="C3" s="103" t="s">
        <v>0</v>
      </c>
      <c r="D3" s="111"/>
    </row>
    <row r="4" spans="2:11" x14ac:dyDescent="0.3">
      <c r="B4" s="59" t="s">
        <v>97</v>
      </c>
      <c r="C4" s="63" t="s">
        <v>39</v>
      </c>
      <c r="D4" s="49"/>
    </row>
    <row r="5" spans="2:11" x14ac:dyDescent="0.3">
      <c r="B5" s="55" t="s">
        <v>95</v>
      </c>
      <c r="C5" s="64" t="s">
        <v>157</v>
      </c>
      <c r="D5" s="38"/>
      <c r="G5" t="s">
        <v>64</v>
      </c>
    </row>
    <row r="6" spans="2:11" x14ac:dyDescent="0.3">
      <c r="B6" s="55" t="s">
        <v>93</v>
      </c>
      <c r="C6" s="64" t="s">
        <v>156</v>
      </c>
      <c r="D6" s="38"/>
      <c r="F6" t="s">
        <v>72</v>
      </c>
      <c r="G6" s="54"/>
    </row>
    <row r="7" spans="2:11" ht="15" thickBot="1" x14ac:dyDescent="0.35">
      <c r="B7" s="56" t="s">
        <v>91</v>
      </c>
      <c r="C7" s="65" t="s">
        <v>158</v>
      </c>
      <c r="D7" s="40"/>
      <c r="F7" t="s">
        <v>73</v>
      </c>
    </row>
    <row r="9" spans="2:11" ht="15" thickBot="1" x14ac:dyDescent="0.35"/>
    <row r="10" spans="2:11" ht="15" thickBot="1" x14ac:dyDescent="0.35">
      <c r="B10" s="35" t="s">
        <v>81</v>
      </c>
      <c r="C10" s="103" t="s">
        <v>0</v>
      </c>
      <c r="D10" s="111"/>
    </row>
    <row r="11" spans="2:11" x14ac:dyDescent="0.3">
      <c r="B11" s="59" t="s">
        <v>97</v>
      </c>
      <c r="C11" s="105" t="s">
        <v>4</v>
      </c>
      <c r="D11" s="112"/>
      <c r="K11" t="s">
        <v>12</v>
      </c>
    </row>
    <row r="12" spans="2:11" x14ac:dyDescent="0.3">
      <c r="B12" s="55" t="s">
        <v>95</v>
      </c>
      <c r="C12" s="107" t="s">
        <v>7</v>
      </c>
      <c r="D12" s="113"/>
      <c r="J12" t="s">
        <v>70</v>
      </c>
      <c r="K12" s="54"/>
    </row>
    <row r="13" spans="2:11" x14ac:dyDescent="0.3">
      <c r="B13" s="55" t="s">
        <v>93</v>
      </c>
      <c r="C13" s="107" t="s">
        <v>159</v>
      </c>
      <c r="D13" s="113"/>
      <c r="J13" t="s">
        <v>71</v>
      </c>
    </row>
    <row r="14" spans="2:11" ht="15" thickBot="1" x14ac:dyDescent="0.35">
      <c r="B14" s="56" t="s">
        <v>91</v>
      </c>
      <c r="C14" s="109" t="s">
        <v>160</v>
      </c>
      <c r="D14" s="114"/>
    </row>
    <row r="18" spans="6:7" x14ac:dyDescent="0.3">
      <c r="G18" t="s">
        <v>67</v>
      </c>
    </row>
    <row r="19" spans="6:7" x14ac:dyDescent="0.3">
      <c r="F19" t="s">
        <v>78</v>
      </c>
      <c r="G19" s="54"/>
    </row>
    <row r="20" spans="6:7" x14ac:dyDescent="0.3">
      <c r="F20" t="s">
        <v>77</v>
      </c>
    </row>
  </sheetData>
  <mergeCells count="6">
    <mergeCell ref="C14:D14"/>
    <mergeCell ref="C3:D3"/>
    <mergeCell ref="C10:D10"/>
    <mergeCell ref="C11:D11"/>
    <mergeCell ref="C12:D12"/>
    <mergeCell ref="C13:D13"/>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D240-B074-4966-ABFD-5E4485B4E9DB}">
  <sheetPr>
    <pageSetUpPr fitToPage="1"/>
  </sheetPr>
  <dimension ref="B1:J22"/>
  <sheetViews>
    <sheetView zoomScale="90" zoomScaleNormal="90" workbookViewId="0"/>
  </sheetViews>
  <sheetFormatPr defaultRowHeight="14.4" x14ac:dyDescent="0.3"/>
  <cols>
    <col min="1" max="1" width="7.5546875" customWidth="1"/>
    <col min="2" max="2" width="21.5546875" customWidth="1"/>
    <col min="5" max="5" width="7.5546875" bestFit="1" customWidth="1"/>
    <col min="6" max="6" width="21.5546875" customWidth="1"/>
    <col min="9" max="9" width="7.5546875" bestFit="1" customWidth="1"/>
    <col min="10" max="10" width="21.5546875" customWidth="1"/>
  </cols>
  <sheetData>
    <row r="1" spans="2:10" x14ac:dyDescent="0.3">
      <c r="B1" s="34" t="s">
        <v>166</v>
      </c>
    </row>
    <row r="3" spans="2:10" x14ac:dyDescent="0.3">
      <c r="B3" t="s">
        <v>47</v>
      </c>
      <c r="F3" t="s">
        <v>63</v>
      </c>
      <c r="J3" t="s">
        <v>12</v>
      </c>
    </row>
    <row r="7" spans="2:10" x14ac:dyDescent="0.3">
      <c r="F7" t="s">
        <v>64</v>
      </c>
    </row>
    <row r="8" spans="2:10" x14ac:dyDescent="0.3">
      <c r="B8" t="s">
        <v>48</v>
      </c>
      <c r="F8" s="54" t="s">
        <v>165</v>
      </c>
    </row>
    <row r="9" spans="2:10" x14ac:dyDescent="0.3">
      <c r="B9" s="54" t="s">
        <v>161</v>
      </c>
      <c r="E9" t="s">
        <v>53</v>
      </c>
    </row>
    <row r="10" spans="2:10" x14ac:dyDescent="0.3">
      <c r="B10" t="s">
        <v>163</v>
      </c>
    </row>
    <row r="13" spans="2:10" x14ac:dyDescent="0.3">
      <c r="J13" t="s">
        <v>12</v>
      </c>
    </row>
    <row r="14" spans="2:10" x14ac:dyDescent="0.3">
      <c r="I14" t="s">
        <v>70</v>
      </c>
      <c r="J14" s="54"/>
    </row>
    <row r="15" spans="2:10" x14ac:dyDescent="0.3">
      <c r="I15" t="s">
        <v>71</v>
      </c>
    </row>
    <row r="20" spans="2:6" x14ac:dyDescent="0.3">
      <c r="B20" t="s">
        <v>49</v>
      </c>
      <c r="F20" t="s">
        <v>67</v>
      </c>
    </row>
    <row r="21" spans="2:6" x14ac:dyDescent="0.3">
      <c r="B21" s="54" t="s">
        <v>162</v>
      </c>
      <c r="E21" t="s">
        <v>54</v>
      </c>
      <c r="F21" s="54"/>
    </row>
    <row r="22" spans="2:6" x14ac:dyDescent="0.3">
      <c r="B22" t="s">
        <v>164</v>
      </c>
      <c r="F22" t="s">
        <v>299</v>
      </c>
    </row>
  </sheetData>
  <pageMargins left="0.7" right="0.7" top="0.75" bottom="0.75" header="0.3" footer="0.3"/>
  <pageSetup scale="9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B3B29-89C4-4222-9FC5-B124A462C5F8}">
  <dimension ref="B2:B35"/>
  <sheetViews>
    <sheetView zoomScale="90" zoomScaleNormal="90" workbookViewId="0"/>
  </sheetViews>
  <sheetFormatPr defaultRowHeight="14.4" x14ac:dyDescent="0.3"/>
  <cols>
    <col min="1" max="1" width="7.5546875" customWidth="1"/>
    <col min="2" max="2" width="52" bestFit="1" customWidth="1"/>
  </cols>
  <sheetData>
    <row r="2" spans="2:2" x14ac:dyDescent="0.3">
      <c r="B2" s="34" t="s">
        <v>297</v>
      </c>
    </row>
    <row r="4" spans="2:2" x14ac:dyDescent="0.3">
      <c r="B4" t="s">
        <v>298</v>
      </c>
    </row>
    <row r="8" spans="2:2" x14ac:dyDescent="0.3">
      <c r="B8" s="82"/>
    </row>
    <row r="12" spans="2:2" x14ac:dyDescent="0.3">
      <c r="B12" s="82"/>
    </row>
    <row r="16" spans="2:2" x14ac:dyDescent="0.3">
      <c r="B16" s="82"/>
    </row>
    <row r="17" spans="2:2" x14ac:dyDescent="0.3">
      <c r="B17" s="82"/>
    </row>
    <row r="18" spans="2:2" x14ac:dyDescent="0.3">
      <c r="B18" s="82"/>
    </row>
    <row r="23" spans="2:2" x14ac:dyDescent="0.3">
      <c r="B23" s="83"/>
    </row>
    <row r="24" spans="2:2" x14ac:dyDescent="0.3">
      <c r="B24" s="83"/>
    </row>
    <row r="25" spans="2:2" x14ac:dyDescent="0.3">
      <c r="B25" s="83"/>
    </row>
    <row r="26" spans="2:2" x14ac:dyDescent="0.3">
      <c r="B26" s="83"/>
    </row>
    <row r="27" spans="2:2" x14ac:dyDescent="0.3">
      <c r="B27" s="83"/>
    </row>
    <row r="28" spans="2:2" x14ac:dyDescent="0.3">
      <c r="B28" s="83"/>
    </row>
    <row r="29" spans="2:2" x14ac:dyDescent="0.3">
      <c r="B29" s="83"/>
    </row>
    <row r="30" spans="2:2" x14ac:dyDescent="0.3">
      <c r="B30" s="83"/>
    </row>
    <row r="31" spans="2:2" x14ac:dyDescent="0.3">
      <c r="B31" s="83"/>
    </row>
    <row r="32" spans="2:2" x14ac:dyDescent="0.3">
      <c r="B32" s="83"/>
    </row>
    <row r="33" spans="2:2" x14ac:dyDescent="0.3">
      <c r="B33" s="83"/>
    </row>
    <row r="35" spans="2:2" x14ac:dyDescent="0.3">
      <c r="B35"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126D4-4C32-4234-8A75-5D34699EBEB9}">
  <dimension ref="B1:E19"/>
  <sheetViews>
    <sheetView zoomScale="90" zoomScaleNormal="90" workbookViewId="0"/>
  </sheetViews>
  <sheetFormatPr defaultRowHeight="14.4" x14ac:dyDescent="0.3"/>
  <cols>
    <col min="1" max="1" width="7.5546875" customWidth="1"/>
    <col min="2" max="5" width="10.88671875" customWidth="1"/>
  </cols>
  <sheetData>
    <row r="1" spans="2:5" x14ac:dyDescent="0.3">
      <c r="B1" s="34" t="s">
        <v>114</v>
      </c>
    </row>
    <row r="2" spans="2:5" ht="15" thickBot="1" x14ac:dyDescent="0.35"/>
    <row r="3" spans="2:5" ht="15" thickBot="1" x14ac:dyDescent="0.35">
      <c r="B3" s="35" t="s">
        <v>80</v>
      </c>
      <c r="C3" s="90" t="s">
        <v>0</v>
      </c>
      <c r="D3" s="91"/>
      <c r="E3" s="101"/>
    </row>
    <row r="4" spans="2:5" x14ac:dyDescent="0.3">
      <c r="B4" s="59" t="s">
        <v>97</v>
      </c>
      <c r="C4" s="93" t="s">
        <v>131</v>
      </c>
      <c r="D4" s="94"/>
      <c r="E4" s="102"/>
    </row>
    <row r="5" spans="2:5" x14ac:dyDescent="0.3">
      <c r="B5" s="59" t="s">
        <v>95</v>
      </c>
      <c r="C5" s="87" t="s">
        <v>174</v>
      </c>
      <c r="D5" s="88"/>
      <c r="E5" s="99"/>
    </row>
    <row r="6" spans="2:5" x14ac:dyDescent="0.3">
      <c r="B6" s="59" t="s">
        <v>93</v>
      </c>
      <c r="C6" s="87" t="s">
        <v>175</v>
      </c>
      <c r="D6" s="88"/>
      <c r="E6" s="99"/>
    </row>
    <row r="7" spans="2:5" x14ac:dyDescent="0.3">
      <c r="B7" s="59" t="s">
        <v>91</v>
      </c>
      <c r="C7" s="87" t="s">
        <v>176</v>
      </c>
      <c r="D7" s="88"/>
      <c r="E7" s="99"/>
    </row>
    <row r="8" spans="2:5" x14ac:dyDescent="0.3">
      <c r="B8" s="59" t="s">
        <v>105</v>
      </c>
      <c r="C8" s="87" t="s">
        <v>177</v>
      </c>
      <c r="D8" s="88"/>
      <c r="E8" s="99"/>
    </row>
    <row r="9" spans="2:5" x14ac:dyDescent="0.3">
      <c r="B9" s="55" t="s">
        <v>122</v>
      </c>
      <c r="C9" s="87" t="s">
        <v>178</v>
      </c>
      <c r="D9" s="88"/>
      <c r="E9" s="99"/>
    </row>
    <row r="10" spans="2:5" ht="15" thickBot="1" x14ac:dyDescent="0.35">
      <c r="B10" s="56" t="s">
        <v>130</v>
      </c>
      <c r="C10" s="96" t="s">
        <v>179</v>
      </c>
      <c r="D10" s="97"/>
      <c r="E10" s="100"/>
    </row>
    <row r="12" spans="2:5" ht="15" thickBot="1" x14ac:dyDescent="0.35"/>
    <row r="13" spans="2:5" ht="15" thickBot="1" x14ac:dyDescent="0.35">
      <c r="B13" s="35" t="s">
        <v>81</v>
      </c>
      <c r="C13" s="90" t="s">
        <v>0</v>
      </c>
      <c r="D13" s="91"/>
      <c r="E13" s="101"/>
    </row>
    <row r="14" spans="2:5" x14ac:dyDescent="0.3">
      <c r="B14" s="59" t="s">
        <v>97</v>
      </c>
      <c r="C14" s="93" t="s">
        <v>180</v>
      </c>
      <c r="D14" s="94"/>
      <c r="E14" s="102"/>
    </row>
    <row r="15" spans="2:5" x14ac:dyDescent="0.3">
      <c r="B15" s="59" t="s">
        <v>95</v>
      </c>
      <c r="C15" s="87" t="s">
        <v>181</v>
      </c>
      <c r="D15" s="88"/>
      <c r="E15" s="99"/>
    </row>
    <row r="16" spans="2:5" x14ac:dyDescent="0.3">
      <c r="B16" s="59" t="s">
        <v>93</v>
      </c>
      <c r="C16" s="87" t="s">
        <v>305</v>
      </c>
      <c r="D16" s="88"/>
      <c r="E16" s="99"/>
    </row>
    <row r="17" spans="2:5" x14ac:dyDescent="0.3">
      <c r="B17" s="59" t="s">
        <v>91</v>
      </c>
      <c r="C17" s="87" t="s">
        <v>195</v>
      </c>
      <c r="D17" s="88"/>
      <c r="E17" s="99"/>
    </row>
    <row r="18" spans="2:5" x14ac:dyDescent="0.3">
      <c r="B18" s="59" t="s">
        <v>105</v>
      </c>
      <c r="C18" s="87" t="s">
        <v>182</v>
      </c>
      <c r="D18" s="88"/>
      <c r="E18" s="99"/>
    </row>
    <row r="19" spans="2:5" ht="15" thickBot="1" x14ac:dyDescent="0.35">
      <c r="B19" s="56" t="s">
        <v>122</v>
      </c>
      <c r="C19" s="96" t="s">
        <v>300</v>
      </c>
      <c r="D19" s="97"/>
      <c r="E19" s="100"/>
    </row>
  </sheetData>
  <mergeCells count="15">
    <mergeCell ref="C8:E8"/>
    <mergeCell ref="C3:E3"/>
    <mergeCell ref="C4:E4"/>
    <mergeCell ref="C5:E5"/>
    <mergeCell ref="C6:E6"/>
    <mergeCell ref="C7:E7"/>
    <mergeCell ref="C17:E17"/>
    <mergeCell ref="C18:E18"/>
    <mergeCell ref="C19:E19"/>
    <mergeCell ref="C9:E9"/>
    <mergeCell ref="C10:E10"/>
    <mergeCell ref="C13:E13"/>
    <mergeCell ref="C14:E14"/>
    <mergeCell ref="C15:E15"/>
    <mergeCell ref="C16:E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73050-F4BE-4F58-B2D6-8836D0134C5D}">
  <sheetPr>
    <pageSetUpPr fitToPage="1"/>
  </sheetPr>
  <dimension ref="B1:P22"/>
  <sheetViews>
    <sheetView zoomScale="90" zoomScaleNormal="90" workbookViewId="0"/>
  </sheetViews>
  <sheetFormatPr defaultRowHeight="14.4" x14ac:dyDescent="0.3"/>
  <cols>
    <col min="1" max="1" width="7.5546875" customWidth="1"/>
    <col min="2" max="8" width="10.88671875" customWidth="1"/>
  </cols>
  <sheetData>
    <row r="1" spans="2:16" x14ac:dyDescent="0.3">
      <c r="B1" s="34" t="s">
        <v>204</v>
      </c>
    </row>
    <row r="2" spans="2:16" ht="15" thickBot="1" x14ac:dyDescent="0.35">
      <c r="B2" t="s">
        <v>211</v>
      </c>
    </row>
    <row r="3" spans="2:16" ht="15" thickBot="1" x14ac:dyDescent="0.35">
      <c r="B3" s="35" t="s">
        <v>80</v>
      </c>
      <c r="C3" s="57" t="s">
        <v>84</v>
      </c>
      <c r="D3" s="47" t="s">
        <v>85</v>
      </c>
      <c r="E3" s="47" t="s">
        <v>86</v>
      </c>
      <c r="F3" s="47" t="s">
        <v>85</v>
      </c>
      <c r="G3" s="47" t="s">
        <v>86</v>
      </c>
      <c r="H3" s="48" t="s">
        <v>89</v>
      </c>
      <c r="L3" t="s">
        <v>63</v>
      </c>
      <c r="P3" t="s">
        <v>12</v>
      </c>
    </row>
    <row r="4" spans="2:16" x14ac:dyDescent="0.3">
      <c r="B4" s="59" t="s">
        <v>125</v>
      </c>
      <c r="C4" s="60" t="str">
        <f>IF($B4='Mixed Juniors Groups'!$B4,'Mixed Juniors Groups'!C4,"")</f>
        <v/>
      </c>
      <c r="D4" s="45" t="str">
        <f>IF($B4='Mixed Juniors Groups'!$B4,'Mixed Juniors Groups'!D4,"")</f>
        <v/>
      </c>
      <c r="E4" s="45" t="str">
        <f>IF($B4='Mixed Juniors Groups'!$B4,'Mixed Juniors Groups'!E4,"")</f>
        <v/>
      </c>
      <c r="F4" s="45" t="str">
        <f>IF($B4='Mixed Juniors Groups'!$B4,'Mixed Juniors Groups'!F4,"")</f>
        <v/>
      </c>
      <c r="G4" s="45" t="str">
        <f>IF($B4='Mixed Juniors Groups'!$B4,'Mixed Juniors Groups'!G4,"")</f>
        <v/>
      </c>
      <c r="H4" s="62" t="str">
        <f>IF($B4='Mixed Juniors Groups'!$B4,'Mixed Juniors Groups'!H4,"")</f>
        <v/>
      </c>
    </row>
    <row r="5" spans="2:16" x14ac:dyDescent="0.3">
      <c r="B5" s="59" t="s">
        <v>120</v>
      </c>
      <c r="C5" s="60" t="str">
        <f>IF($B5='Mixed Juniors Groups'!$B5,'Mixed Juniors Groups'!C5,"")</f>
        <v/>
      </c>
      <c r="D5" s="45" t="str">
        <f>IF($B5='Mixed Juniors Groups'!$B5,'Mixed Juniors Groups'!D5,"")</f>
        <v/>
      </c>
      <c r="E5" s="45" t="str">
        <f>IF($B5='Mixed Juniors Groups'!$B5,'Mixed Juniors Groups'!E5,"")</f>
        <v/>
      </c>
      <c r="F5" s="45" t="str">
        <f>IF($B5='Mixed Juniors Groups'!$B5,'Mixed Juniors Groups'!F5,"")</f>
        <v/>
      </c>
      <c r="G5" s="45" t="str">
        <f>IF($B5='Mixed Juniors Groups'!$B5,'Mixed Juniors Groups'!G5,"")</f>
        <v/>
      </c>
      <c r="H5" s="62" t="str">
        <f>IF($B5='Mixed Juniors Groups'!$B5,'Mixed Juniors Groups'!H5,"")</f>
        <v/>
      </c>
    </row>
    <row r="6" spans="2:16" ht="15" thickBot="1" x14ac:dyDescent="0.35">
      <c r="B6" s="56" t="s">
        <v>124</v>
      </c>
      <c r="C6" s="18" t="str">
        <f>IF($B6='Mixed Juniors Groups'!$B24,'Mixed Juniors Groups'!C24,"")</f>
        <v/>
      </c>
      <c r="D6" s="17" t="str">
        <f>IF($B6='Mixed Juniors Groups'!$B24,'Mixed Juniors Groups'!D24,"")</f>
        <v/>
      </c>
      <c r="E6" s="17" t="str">
        <f>IF($B6='Mixed Juniors Groups'!$B24,'Mixed Juniors Groups'!E24,"")</f>
        <v/>
      </c>
      <c r="F6" s="17" t="str">
        <f>IF($B6='Mixed Juniors Groups'!$B24,'Mixed Juniors Groups'!F24,"")</f>
        <v/>
      </c>
      <c r="G6" s="17" t="str">
        <f>IF($B6='Mixed Juniors Groups'!$B24,'Mixed Juniors Groups'!G24,"")</f>
        <v/>
      </c>
      <c r="H6" s="16" t="str">
        <f>IF($B6='Mixed Juniors Groups'!$B24,'Mixed Juniors Groups'!H24,"")</f>
        <v/>
      </c>
    </row>
    <row r="7" spans="2:16" ht="15" thickBot="1" x14ac:dyDescent="0.35">
      <c r="L7" t="s">
        <v>64</v>
      </c>
    </row>
    <row r="8" spans="2:16" ht="15" thickBot="1" x14ac:dyDescent="0.35">
      <c r="B8" s="35" t="s">
        <v>80</v>
      </c>
      <c r="C8" s="90" t="s">
        <v>0</v>
      </c>
      <c r="D8" s="91"/>
      <c r="E8" s="92"/>
      <c r="F8" s="47" t="s">
        <v>100</v>
      </c>
      <c r="G8" s="48" t="s">
        <v>102</v>
      </c>
      <c r="K8" t="s">
        <v>132</v>
      </c>
      <c r="L8" s="54"/>
    </row>
    <row r="9" spans="2:16" x14ac:dyDescent="0.3">
      <c r="B9" s="59" t="s">
        <v>105</v>
      </c>
      <c r="C9" s="93" t="s">
        <v>35</v>
      </c>
      <c r="D9" s="94"/>
      <c r="E9" s="95"/>
      <c r="F9" s="45">
        <v>0</v>
      </c>
      <c r="G9" s="62"/>
      <c r="K9" t="s">
        <v>133</v>
      </c>
    </row>
    <row r="10" spans="2:16" x14ac:dyDescent="0.3">
      <c r="B10" s="55" t="s">
        <v>122</v>
      </c>
      <c r="C10" s="87" t="s">
        <v>190</v>
      </c>
      <c r="D10" s="88"/>
      <c r="E10" s="89"/>
      <c r="F10" s="9">
        <f>COUNTIF(H$4:H$6,B10)</f>
        <v>0</v>
      </c>
      <c r="G10" s="10"/>
    </row>
    <row r="11" spans="2:16" ht="15" thickBot="1" x14ac:dyDescent="0.35">
      <c r="B11" s="56" t="s">
        <v>130</v>
      </c>
      <c r="C11" s="96" t="s">
        <v>191</v>
      </c>
      <c r="D11" s="97"/>
      <c r="E11" s="98"/>
      <c r="F11" s="17">
        <f>COUNTIF(H$4:H$6,B11)</f>
        <v>0</v>
      </c>
      <c r="G11" s="16"/>
    </row>
    <row r="12" spans="2:16" x14ac:dyDescent="0.3">
      <c r="P12" t="s">
        <v>12</v>
      </c>
    </row>
    <row r="13" spans="2:16" ht="15" thickBot="1" x14ac:dyDescent="0.35">
      <c r="O13" t="s">
        <v>70</v>
      </c>
      <c r="P13" s="54"/>
    </row>
    <row r="14" spans="2:16" ht="15" thickBot="1" x14ac:dyDescent="0.35">
      <c r="B14" s="35" t="s">
        <v>81</v>
      </c>
      <c r="C14" s="57" t="s">
        <v>84</v>
      </c>
      <c r="D14" s="47" t="s">
        <v>85</v>
      </c>
      <c r="E14" s="47" t="s">
        <v>86</v>
      </c>
      <c r="F14" s="47" t="s">
        <v>85</v>
      </c>
      <c r="G14" s="47" t="s">
        <v>86</v>
      </c>
      <c r="H14" s="48" t="s">
        <v>89</v>
      </c>
      <c r="O14" t="s">
        <v>71</v>
      </c>
    </row>
    <row r="15" spans="2:16" x14ac:dyDescent="0.3">
      <c r="B15" s="59" t="s">
        <v>106</v>
      </c>
      <c r="C15" s="60" t="str">
        <f>VLOOKUP($B15,'Mixed Juniors Groups'!$B$37:$H$51,2,FALSE)</f>
        <v xml:space="preserve"> </v>
      </c>
      <c r="D15" s="45" t="str">
        <f>VLOOKUP($B15,'Mixed Juniors Groups'!$B$37:$H$51,3,FALSE)</f>
        <v xml:space="preserve"> </v>
      </c>
      <c r="E15" s="45" t="str">
        <f>VLOOKUP($B15,'Mixed Juniors Groups'!$B$37:$H$51,4,FALSE)</f>
        <v xml:space="preserve"> </v>
      </c>
      <c r="F15" s="45" t="str">
        <f>VLOOKUP($B15,'Mixed Juniors Groups'!$B$37:$H$51,5,FALSE)</f>
        <v xml:space="preserve"> </v>
      </c>
      <c r="G15" s="45" t="str">
        <f>VLOOKUP($B15,'Mixed Juniors Groups'!$B$37:$H$51,6,FALSE)</f>
        <v xml:space="preserve"> </v>
      </c>
      <c r="H15" s="62" t="str">
        <f>VLOOKUP($B15,'Mixed Juniors Groups'!$B$37:$H$51,7,FALSE)</f>
        <v xml:space="preserve"> </v>
      </c>
    </row>
    <row r="16" spans="2:16" x14ac:dyDescent="0.3">
      <c r="B16" s="59" t="s">
        <v>116</v>
      </c>
      <c r="C16" s="60" t="str">
        <f>VLOOKUP($B16,'Mixed Juniors Groups'!$B$37:$H$51,2,FALSE)</f>
        <v xml:space="preserve"> </v>
      </c>
      <c r="D16" s="45" t="str">
        <f>VLOOKUP($B16,'Mixed Juniors Groups'!$B$37:$H$51,3,FALSE)</f>
        <v xml:space="preserve"> </v>
      </c>
      <c r="E16" s="45" t="str">
        <f>VLOOKUP($B16,'Mixed Juniors Groups'!$B$37:$H$51,4,FALSE)</f>
        <v xml:space="preserve"> </v>
      </c>
      <c r="F16" s="45" t="str">
        <f>VLOOKUP($B16,'Mixed Juniors Groups'!$B$37:$H$51,5,FALSE)</f>
        <v xml:space="preserve"> </v>
      </c>
      <c r="G16" s="45" t="str">
        <f>VLOOKUP($B16,'Mixed Juniors Groups'!$B$37:$H$51,6,FALSE)</f>
        <v xml:space="preserve"> </v>
      </c>
      <c r="H16" s="62" t="str">
        <f>VLOOKUP($B16,'Mixed Juniors Groups'!$B$37:$H$51,7,FALSE)</f>
        <v xml:space="preserve"> </v>
      </c>
    </row>
    <row r="17" spans="2:12" ht="15" thickBot="1" x14ac:dyDescent="0.35">
      <c r="B17" s="56" t="s">
        <v>304</v>
      </c>
      <c r="C17" s="18" t="str">
        <f>VLOOKUP($B17,'Mixed Juniors Groups'!$B$37:$H$51,2,FALSE)</f>
        <v xml:space="preserve"> </v>
      </c>
      <c r="D17" s="17" t="str">
        <f>VLOOKUP($B17,'Mixed Juniors Groups'!$B$37:$H$51,3,FALSE)</f>
        <v xml:space="preserve"> </v>
      </c>
      <c r="E17" s="17" t="str">
        <f>VLOOKUP($B17,'Mixed Juniors Groups'!$B$37:$H$51,4,FALSE)</f>
        <v xml:space="preserve"> </v>
      </c>
      <c r="F17" s="17" t="str">
        <f>VLOOKUP($B17,'Mixed Juniors Groups'!$B$37:$H$51,5,FALSE)</f>
        <v xml:space="preserve"> </v>
      </c>
      <c r="G17" s="17" t="str">
        <f>VLOOKUP($B17,'Mixed Juniors Groups'!$B$37:$H$51,6,FALSE)</f>
        <v xml:space="preserve"> </v>
      </c>
      <c r="H17" s="16" t="str">
        <f>VLOOKUP($B17,'Mixed Juniors Groups'!$B$37:$H$51,7,FALSE)</f>
        <v xml:space="preserve"> </v>
      </c>
    </row>
    <row r="18" spans="2:12" ht="15" thickBot="1" x14ac:dyDescent="0.35">
      <c r="L18" t="s">
        <v>67</v>
      </c>
    </row>
    <row r="19" spans="2:12" ht="15" thickBot="1" x14ac:dyDescent="0.35">
      <c r="B19" s="35" t="s">
        <v>81</v>
      </c>
      <c r="C19" s="90" t="s">
        <v>0</v>
      </c>
      <c r="D19" s="91"/>
      <c r="E19" s="92"/>
      <c r="F19" s="47" t="s">
        <v>100</v>
      </c>
      <c r="G19" s="48" t="s">
        <v>102</v>
      </c>
      <c r="K19" t="s">
        <v>134</v>
      </c>
      <c r="L19" s="54"/>
    </row>
    <row r="20" spans="2:12" x14ac:dyDescent="0.3">
      <c r="B20" s="59" t="s">
        <v>93</v>
      </c>
      <c r="C20" s="87" t="s">
        <v>42</v>
      </c>
      <c r="D20" s="88"/>
      <c r="E20" s="89"/>
      <c r="F20" s="45">
        <f>COUNTIF(H$15:H$17,B20)</f>
        <v>0</v>
      </c>
      <c r="G20" s="62"/>
      <c r="K20" t="s">
        <v>135</v>
      </c>
    </row>
    <row r="21" spans="2:12" x14ac:dyDescent="0.3">
      <c r="B21" s="59" t="s">
        <v>91</v>
      </c>
      <c r="C21" s="87" t="s">
        <v>210</v>
      </c>
      <c r="D21" s="88"/>
      <c r="E21" s="89"/>
      <c r="F21" s="45">
        <f>COUNTIF(H$15:H$17,B21)</f>
        <v>0</v>
      </c>
      <c r="G21" s="62"/>
    </row>
    <row r="22" spans="2:12" ht="15" thickBot="1" x14ac:dyDescent="0.35">
      <c r="B22" s="56" t="s">
        <v>105</v>
      </c>
      <c r="C22" s="96" t="s">
        <v>192</v>
      </c>
      <c r="D22" s="97"/>
      <c r="E22" s="98"/>
      <c r="F22" s="17">
        <f>COUNTIF(H$15:H$17,B22)</f>
        <v>0</v>
      </c>
      <c r="G22" s="16"/>
    </row>
  </sheetData>
  <mergeCells count="8">
    <mergeCell ref="C8:E8"/>
    <mergeCell ref="C9:E9"/>
    <mergeCell ref="C22:E22"/>
    <mergeCell ref="C20:E20"/>
    <mergeCell ref="C21:E21"/>
    <mergeCell ref="C19:E19"/>
    <mergeCell ref="C10:E10"/>
    <mergeCell ref="C11:E11"/>
  </mergeCells>
  <pageMargins left="0.7" right="0.7" top="0.75" bottom="0.75" header="0.3" footer="0.3"/>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89A2-FA6B-45F1-8FD7-4D7C97CD2F87}">
  <sheetPr>
    <pageSetUpPr fitToPage="1"/>
  </sheetPr>
  <dimension ref="B1:K40"/>
  <sheetViews>
    <sheetView zoomScale="90" zoomScaleNormal="90" workbookViewId="0"/>
  </sheetViews>
  <sheetFormatPr defaultRowHeight="14.4" x14ac:dyDescent="0.3"/>
  <cols>
    <col min="1" max="1" width="7.5546875" customWidth="1"/>
    <col min="2" max="5" width="10.88671875" customWidth="1"/>
    <col min="7" max="7" width="7.5546875" customWidth="1"/>
    <col min="8" max="8" width="21.5546875" customWidth="1"/>
    <col min="10" max="10" width="7.5546875" customWidth="1"/>
    <col min="11" max="11" width="21.5546875" customWidth="1"/>
  </cols>
  <sheetData>
    <row r="1" spans="2:11" x14ac:dyDescent="0.3">
      <c r="B1" s="34" t="s">
        <v>204</v>
      </c>
      <c r="H1" t="s">
        <v>63</v>
      </c>
      <c r="K1" t="s">
        <v>12</v>
      </c>
    </row>
    <row r="2" spans="2:11" ht="15" thickBot="1" x14ac:dyDescent="0.35">
      <c r="B2" t="s">
        <v>211</v>
      </c>
    </row>
    <row r="3" spans="2:11" ht="15" thickBot="1" x14ac:dyDescent="0.35">
      <c r="B3" s="35" t="s">
        <v>80</v>
      </c>
      <c r="C3" s="90" t="s">
        <v>0</v>
      </c>
      <c r="D3" s="91"/>
      <c r="E3" s="101"/>
    </row>
    <row r="4" spans="2:11" x14ac:dyDescent="0.3">
      <c r="B4" s="59" t="s">
        <v>105</v>
      </c>
      <c r="C4" s="93" t="s">
        <v>35</v>
      </c>
      <c r="D4" s="94"/>
      <c r="E4" s="102"/>
    </row>
    <row r="5" spans="2:11" x14ac:dyDescent="0.3">
      <c r="B5" s="55" t="s">
        <v>122</v>
      </c>
      <c r="C5" s="87" t="s">
        <v>190</v>
      </c>
      <c r="D5" s="88"/>
      <c r="E5" s="99"/>
      <c r="H5" t="s">
        <v>64</v>
      </c>
    </row>
    <row r="6" spans="2:11" ht="15" thickBot="1" x14ac:dyDescent="0.35">
      <c r="B6" s="56" t="s">
        <v>130</v>
      </c>
      <c r="C6" s="96" t="s">
        <v>191</v>
      </c>
      <c r="D6" s="97"/>
      <c r="E6" s="100"/>
      <c r="G6" t="s">
        <v>132</v>
      </c>
      <c r="H6" s="54"/>
    </row>
    <row r="7" spans="2:11" x14ac:dyDescent="0.3">
      <c r="G7" t="s">
        <v>133</v>
      </c>
    </row>
    <row r="8" spans="2:11" ht="15" thickBot="1" x14ac:dyDescent="0.35"/>
    <row r="9" spans="2:11" ht="15" thickBot="1" x14ac:dyDescent="0.35">
      <c r="B9" s="35" t="s">
        <v>81</v>
      </c>
      <c r="C9" s="90" t="s">
        <v>0</v>
      </c>
      <c r="D9" s="91"/>
      <c r="E9" s="101"/>
    </row>
    <row r="10" spans="2:11" x14ac:dyDescent="0.3">
      <c r="B10" s="59" t="s">
        <v>93</v>
      </c>
      <c r="C10" s="87" t="s">
        <v>42</v>
      </c>
      <c r="D10" s="88"/>
      <c r="E10" s="99"/>
      <c r="K10" t="s">
        <v>12</v>
      </c>
    </row>
    <row r="11" spans="2:11" x14ac:dyDescent="0.3">
      <c r="B11" s="59" t="s">
        <v>91</v>
      </c>
      <c r="C11" s="87" t="s">
        <v>210</v>
      </c>
      <c r="D11" s="88"/>
      <c r="E11" s="99"/>
      <c r="J11" t="s">
        <v>70</v>
      </c>
      <c r="K11" s="54"/>
    </row>
    <row r="12" spans="2:11" ht="15" thickBot="1" x14ac:dyDescent="0.35">
      <c r="B12" s="56" t="s">
        <v>105</v>
      </c>
      <c r="C12" s="96" t="s">
        <v>192</v>
      </c>
      <c r="D12" s="97"/>
      <c r="E12" s="100"/>
      <c r="J12" t="s">
        <v>71</v>
      </c>
    </row>
    <row r="16" spans="2:11" x14ac:dyDescent="0.3">
      <c r="H16" t="s">
        <v>67</v>
      </c>
    </row>
    <row r="17" spans="2:11" x14ac:dyDescent="0.3">
      <c r="G17" t="s">
        <v>134</v>
      </c>
      <c r="H17" s="54"/>
    </row>
    <row r="18" spans="2:11" x14ac:dyDescent="0.3">
      <c r="G18" t="s">
        <v>135</v>
      </c>
    </row>
    <row r="23" spans="2:11" x14ac:dyDescent="0.3">
      <c r="B23" s="34" t="s">
        <v>205</v>
      </c>
      <c r="H23" t="s">
        <v>63</v>
      </c>
      <c r="K23" t="s">
        <v>12</v>
      </c>
    </row>
    <row r="24" spans="2:11" ht="15" thickBot="1" x14ac:dyDescent="0.35">
      <c r="B24" t="s">
        <v>211</v>
      </c>
    </row>
    <row r="25" spans="2:11" ht="15" thickBot="1" x14ac:dyDescent="0.35">
      <c r="B25" s="35" t="s">
        <v>80</v>
      </c>
      <c r="C25" s="90" t="s">
        <v>0</v>
      </c>
      <c r="D25" s="91"/>
      <c r="E25" s="101"/>
    </row>
    <row r="26" spans="2:11" x14ac:dyDescent="0.3">
      <c r="B26" s="59" t="s">
        <v>95</v>
      </c>
      <c r="C26" s="93" t="s">
        <v>45</v>
      </c>
      <c r="D26" s="94"/>
      <c r="E26" s="102"/>
    </row>
    <row r="27" spans="2:11" x14ac:dyDescent="0.3">
      <c r="B27" s="59" t="s">
        <v>91</v>
      </c>
      <c r="C27" s="87" t="s">
        <v>189</v>
      </c>
      <c r="D27" s="88"/>
      <c r="E27" s="99"/>
      <c r="H27" t="s">
        <v>64</v>
      </c>
    </row>
    <row r="28" spans="2:11" x14ac:dyDescent="0.3">
      <c r="B28" s="59" t="s">
        <v>105</v>
      </c>
      <c r="C28" s="87" t="s">
        <v>35</v>
      </c>
      <c r="D28" s="88"/>
      <c r="E28" s="99"/>
      <c r="G28" t="s">
        <v>136</v>
      </c>
      <c r="H28" s="54"/>
    </row>
    <row r="29" spans="2:11" x14ac:dyDescent="0.3">
      <c r="B29" s="55" t="s">
        <v>122</v>
      </c>
      <c r="C29" s="87" t="s">
        <v>190</v>
      </c>
      <c r="D29" s="88"/>
      <c r="E29" s="99"/>
      <c r="G29" t="s">
        <v>137</v>
      </c>
    </row>
    <row r="30" spans="2:11" ht="15" thickBot="1" x14ac:dyDescent="0.35">
      <c r="B30" s="56" t="s">
        <v>130</v>
      </c>
      <c r="C30" s="96" t="s">
        <v>191</v>
      </c>
      <c r="D30" s="97"/>
      <c r="E30" s="100"/>
    </row>
    <row r="32" spans="2:11" ht="15" thickBot="1" x14ac:dyDescent="0.35">
      <c r="K32" t="s">
        <v>12</v>
      </c>
    </row>
    <row r="33" spans="2:11" ht="15" thickBot="1" x14ac:dyDescent="0.35">
      <c r="B33" s="35" t="s">
        <v>81</v>
      </c>
      <c r="C33" s="90" t="s">
        <v>0</v>
      </c>
      <c r="D33" s="91"/>
      <c r="E33" s="101"/>
      <c r="J33" t="s">
        <v>70</v>
      </c>
      <c r="K33" s="54"/>
    </row>
    <row r="34" spans="2:11" x14ac:dyDescent="0.3">
      <c r="B34" s="59" t="s">
        <v>97</v>
      </c>
      <c r="C34" s="93" t="s">
        <v>37</v>
      </c>
      <c r="D34" s="94"/>
      <c r="E34" s="102"/>
      <c r="J34" t="s">
        <v>71</v>
      </c>
    </row>
    <row r="35" spans="2:11" x14ac:dyDescent="0.3">
      <c r="B35" s="59" t="s">
        <v>95</v>
      </c>
      <c r="C35" s="87" t="s">
        <v>36</v>
      </c>
      <c r="D35" s="88"/>
      <c r="E35" s="99"/>
    </row>
    <row r="36" spans="2:11" x14ac:dyDescent="0.3">
      <c r="B36" s="59" t="s">
        <v>93</v>
      </c>
      <c r="C36" s="87" t="s">
        <v>42</v>
      </c>
      <c r="D36" s="88"/>
      <c r="E36" s="99"/>
    </row>
    <row r="37" spans="2:11" x14ac:dyDescent="0.3">
      <c r="B37" s="59" t="s">
        <v>91</v>
      </c>
      <c r="C37" s="87" t="s">
        <v>210</v>
      </c>
      <c r="D37" s="88"/>
      <c r="E37" s="99"/>
    </row>
    <row r="38" spans="2:11" x14ac:dyDescent="0.3">
      <c r="B38" s="59" t="s">
        <v>105</v>
      </c>
      <c r="C38" s="87" t="s">
        <v>192</v>
      </c>
      <c r="D38" s="88"/>
      <c r="E38" s="99"/>
      <c r="H38" t="s">
        <v>67</v>
      </c>
    </row>
    <row r="39" spans="2:11" ht="15" thickBot="1" x14ac:dyDescent="0.35">
      <c r="B39" s="56" t="s">
        <v>122</v>
      </c>
      <c r="C39" s="96" t="s">
        <v>193</v>
      </c>
      <c r="D39" s="97"/>
      <c r="E39" s="100"/>
      <c r="G39" t="s">
        <v>138</v>
      </c>
      <c r="H39" s="54"/>
    </row>
    <row r="40" spans="2:11" x14ac:dyDescent="0.3">
      <c r="G40" t="s">
        <v>139</v>
      </c>
    </row>
  </sheetData>
  <mergeCells count="21">
    <mergeCell ref="C10:E10"/>
    <mergeCell ref="C3:E3"/>
    <mergeCell ref="C4:E4"/>
    <mergeCell ref="C5:E5"/>
    <mergeCell ref="C6:E6"/>
    <mergeCell ref="C9:E9"/>
    <mergeCell ref="C11:E11"/>
    <mergeCell ref="C12:E12"/>
    <mergeCell ref="C39:E39"/>
    <mergeCell ref="C33:E33"/>
    <mergeCell ref="C34:E34"/>
    <mergeCell ref="C35:E35"/>
    <mergeCell ref="C36:E36"/>
    <mergeCell ref="C37:E37"/>
    <mergeCell ref="C38:E38"/>
    <mergeCell ref="C25:E25"/>
    <mergeCell ref="C26:E26"/>
    <mergeCell ref="C27:E27"/>
    <mergeCell ref="C28:E28"/>
    <mergeCell ref="C29:E29"/>
    <mergeCell ref="C30:E30"/>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2A2C-DBE7-4E22-8602-BDB891D44341}">
  <dimension ref="B1:P46"/>
  <sheetViews>
    <sheetView zoomScale="90" zoomScaleNormal="90" workbookViewId="0"/>
  </sheetViews>
  <sheetFormatPr defaultRowHeight="14.4" x14ac:dyDescent="0.3"/>
  <cols>
    <col min="1" max="1" width="7.5546875" customWidth="1"/>
    <col min="2" max="8" width="10.88671875" customWidth="1"/>
  </cols>
  <sheetData>
    <row r="1" spans="2:16" x14ac:dyDescent="0.3">
      <c r="B1" s="34" t="s">
        <v>205</v>
      </c>
    </row>
    <row r="2" spans="2:16" ht="15" thickBot="1" x14ac:dyDescent="0.35">
      <c r="B2" t="s">
        <v>211</v>
      </c>
    </row>
    <row r="3" spans="2:16" ht="15" thickBot="1" x14ac:dyDescent="0.35">
      <c r="B3" s="35" t="s">
        <v>80</v>
      </c>
      <c r="C3" s="57" t="s">
        <v>84</v>
      </c>
      <c r="D3" s="47" t="s">
        <v>85</v>
      </c>
      <c r="E3" s="47" t="s">
        <v>86</v>
      </c>
      <c r="F3" s="47" t="s">
        <v>85</v>
      </c>
      <c r="G3" s="47" t="s">
        <v>86</v>
      </c>
      <c r="H3" s="48" t="s">
        <v>89</v>
      </c>
      <c r="L3" t="s">
        <v>63</v>
      </c>
      <c r="P3" t="s">
        <v>12</v>
      </c>
    </row>
    <row r="4" spans="2:16" x14ac:dyDescent="0.3">
      <c r="B4" s="59" t="s">
        <v>106</v>
      </c>
      <c r="C4" s="60" t="str">
        <f>VLOOKUP($B4,'Mixed Juniors Groups'!$B$3:$H$24,2,FALSE)</f>
        <v xml:space="preserve"> </v>
      </c>
      <c r="D4" s="45" t="str">
        <f>VLOOKUP($B4,'Mixed Juniors Groups'!$B$3:$H$24,2,FALSE)</f>
        <v xml:space="preserve"> </v>
      </c>
      <c r="E4" s="45" t="str">
        <f>VLOOKUP($B4,'Mixed Juniors Groups'!$B$3:$H$24,2,FALSE)</f>
        <v xml:space="preserve"> </v>
      </c>
      <c r="F4" s="45" t="str">
        <f>VLOOKUP($B4,'Mixed Juniors Groups'!$B$3:$H$24,2,FALSE)</f>
        <v xml:space="preserve"> </v>
      </c>
      <c r="G4" s="45" t="str">
        <f>VLOOKUP($B4,'Mixed Juniors Groups'!$B$3:$H$24,2,FALSE)</f>
        <v xml:space="preserve"> </v>
      </c>
      <c r="H4" s="62" t="str">
        <f>VLOOKUP($B4,'Mixed Juniors Groups'!$B$3:$H$24,2,FALSE)</f>
        <v xml:space="preserve"> </v>
      </c>
    </row>
    <row r="5" spans="2:16" x14ac:dyDescent="0.3">
      <c r="B5" s="59" t="s">
        <v>125</v>
      </c>
      <c r="C5" s="60" t="str">
        <f>VLOOKUP($B5,'Mixed Juniors Groups'!$B$3:$H$24,2,FALSE)</f>
        <v xml:space="preserve"> </v>
      </c>
      <c r="D5" s="45" t="str">
        <f>VLOOKUP($B5,'Mixed Juniors Groups'!$B$3:$H$24,2,FALSE)</f>
        <v xml:space="preserve"> </v>
      </c>
      <c r="E5" s="45" t="str">
        <f>VLOOKUP($B5,'Mixed Juniors Groups'!$B$3:$H$24,2,FALSE)</f>
        <v xml:space="preserve"> </v>
      </c>
      <c r="F5" s="45" t="str">
        <f>VLOOKUP($B5,'Mixed Juniors Groups'!$B$3:$H$24,2,FALSE)</f>
        <v xml:space="preserve"> </v>
      </c>
      <c r="G5" s="45" t="str">
        <f>VLOOKUP($B5,'Mixed Juniors Groups'!$B$3:$H$24,2,FALSE)</f>
        <v xml:space="preserve"> </v>
      </c>
      <c r="H5" s="62" t="str">
        <f>VLOOKUP($B5,'Mixed Juniors Groups'!$B$3:$H$24,2,FALSE)</f>
        <v xml:space="preserve"> </v>
      </c>
    </row>
    <row r="6" spans="2:16" x14ac:dyDescent="0.3">
      <c r="B6" s="59" t="s">
        <v>115</v>
      </c>
      <c r="C6" s="60" t="str">
        <f>VLOOKUP($B6,'Mixed Juniors Groups'!$B$3:$H$24,2,FALSE)</f>
        <v xml:space="preserve"> </v>
      </c>
      <c r="D6" s="45" t="str">
        <f>VLOOKUP($B6,'Mixed Juniors Groups'!$B$3:$H$24,2,FALSE)</f>
        <v xml:space="preserve"> </v>
      </c>
      <c r="E6" s="45" t="str">
        <f>VLOOKUP($B6,'Mixed Juniors Groups'!$B$3:$H$24,2,FALSE)</f>
        <v xml:space="preserve"> </v>
      </c>
      <c r="F6" s="45" t="str">
        <f>VLOOKUP($B6,'Mixed Juniors Groups'!$B$3:$H$24,2,FALSE)</f>
        <v xml:space="preserve"> </v>
      </c>
      <c r="G6" s="45" t="str">
        <f>VLOOKUP($B6,'Mixed Juniors Groups'!$B$3:$H$24,2,FALSE)</f>
        <v xml:space="preserve"> </v>
      </c>
      <c r="H6" s="62" t="str">
        <f>VLOOKUP($B6,'Mixed Juniors Groups'!$B$3:$H$24,2,FALSE)</f>
        <v xml:space="preserve"> </v>
      </c>
    </row>
    <row r="7" spans="2:16" x14ac:dyDescent="0.3">
      <c r="B7" s="59" t="s">
        <v>127</v>
      </c>
      <c r="C7" s="60" t="str">
        <f>VLOOKUP($B7,'Mixed Juniors Groups'!$B$3:$H$24,2,FALSE)</f>
        <v xml:space="preserve"> </v>
      </c>
      <c r="D7" s="45" t="str">
        <f>VLOOKUP($B7,'Mixed Juniors Groups'!$B$3:$H$24,2,FALSE)</f>
        <v xml:space="preserve"> </v>
      </c>
      <c r="E7" s="45" t="str">
        <f>VLOOKUP($B7,'Mixed Juniors Groups'!$B$3:$H$24,2,FALSE)</f>
        <v xml:space="preserve"> </v>
      </c>
      <c r="F7" s="45" t="str">
        <f>VLOOKUP($B7,'Mixed Juniors Groups'!$B$3:$H$24,2,FALSE)</f>
        <v xml:space="preserve"> </v>
      </c>
      <c r="G7" s="45" t="str">
        <f>VLOOKUP($B7,'Mixed Juniors Groups'!$B$3:$H$24,2,FALSE)</f>
        <v xml:space="preserve"> </v>
      </c>
      <c r="H7" s="62" t="str">
        <f>VLOOKUP($B7,'Mixed Juniors Groups'!$B$3:$H$24,2,FALSE)</f>
        <v xml:space="preserve"> </v>
      </c>
      <c r="L7" t="s">
        <v>64</v>
      </c>
    </row>
    <row r="8" spans="2:16" x14ac:dyDescent="0.3">
      <c r="B8" s="59" t="s">
        <v>117</v>
      </c>
      <c r="C8" s="60" t="str">
        <f>VLOOKUP($B8,'Mixed Juniors Groups'!$B$3:$H$24,2,FALSE)</f>
        <v xml:space="preserve"> </v>
      </c>
      <c r="D8" s="45" t="str">
        <f>VLOOKUP($B8,'Mixed Juniors Groups'!$B$3:$H$24,2,FALSE)</f>
        <v xml:space="preserve"> </v>
      </c>
      <c r="E8" s="45" t="str">
        <f>VLOOKUP($B8,'Mixed Juniors Groups'!$B$3:$H$24,2,FALSE)</f>
        <v xml:space="preserve"> </v>
      </c>
      <c r="F8" s="45" t="str">
        <f>VLOOKUP($B8,'Mixed Juniors Groups'!$B$3:$H$24,2,FALSE)</f>
        <v xml:space="preserve"> </v>
      </c>
      <c r="G8" s="45" t="str">
        <f>VLOOKUP($B8,'Mixed Juniors Groups'!$B$3:$H$24,2,FALSE)</f>
        <v xml:space="preserve"> </v>
      </c>
      <c r="H8" s="62" t="str">
        <f>VLOOKUP($B8,'Mixed Juniors Groups'!$B$3:$H$24,2,FALSE)</f>
        <v xml:space="preserve"> </v>
      </c>
      <c r="K8" t="s">
        <v>136</v>
      </c>
      <c r="L8" s="54"/>
    </row>
    <row r="9" spans="2:16" x14ac:dyDescent="0.3">
      <c r="B9" s="59" t="s">
        <v>129</v>
      </c>
      <c r="C9" s="60" t="str">
        <f>VLOOKUP($B9,'Mixed Juniors Groups'!$B$3:$H$24,2,FALSE)</f>
        <v xml:space="preserve"> </v>
      </c>
      <c r="D9" s="45" t="str">
        <f>VLOOKUP($B9,'Mixed Juniors Groups'!$B$3:$H$24,2,FALSE)</f>
        <v xml:space="preserve"> </v>
      </c>
      <c r="E9" s="45" t="str">
        <f>VLOOKUP($B9,'Mixed Juniors Groups'!$B$3:$H$24,2,FALSE)</f>
        <v xml:space="preserve"> </v>
      </c>
      <c r="F9" s="45" t="str">
        <f>VLOOKUP($B9,'Mixed Juniors Groups'!$B$3:$H$24,2,FALSE)</f>
        <v xml:space="preserve"> </v>
      </c>
      <c r="G9" s="45" t="str">
        <f>VLOOKUP($B9,'Mixed Juniors Groups'!$B$3:$H$24,2,FALSE)</f>
        <v xml:space="preserve"> </v>
      </c>
      <c r="H9" s="62" t="str">
        <f>VLOOKUP($B9,'Mixed Juniors Groups'!$B$3:$H$24,2,FALSE)</f>
        <v xml:space="preserve"> </v>
      </c>
      <c r="K9" t="s">
        <v>137</v>
      </c>
    </row>
    <row r="10" spans="2:16" x14ac:dyDescent="0.3">
      <c r="B10" s="59" t="s">
        <v>120</v>
      </c>
      <c r="C10" s="60" t="str">
        <f>VLOOKUP($B10,'Mixed Juniors Groups'!$B$3:$H$24,2,FALSE)</f>
        <v xml:space="preserve"> </v>
      </c>
      <c r="D10" s="45" t="str">
        <f>VLOOKUP($B10,'Mixed Juniors Groups'!$B$3:$H$24,2,FALSE)</f>
        <v xml:space="preserve"> </v>
      </c>
      <c r="E10" s="45" t="str">
        <f>VLOOKUP($B10,'Mixed Juniors Groups'!$B$3:$H$24,2,FALSE)</f>
        <v xml:space="preserve"> </v>
      </c>
      <c r="F10" s="45" t="str">
        <f>VLOOKUP($B10,'Mixed Juniors Groups'!$B$3:$H$24,2,FALSE)</f>
        <v xml:space="preserve"> </v>
      </c>
      <c r="G10" s="45" t="str">
        <f>VLOOKUP($B10,'Mixed Juniors Groups'!$B$3:$H$24,2,FALSE)</f>
        <v xml:space="preserve"> </v>
      </c>
      <c r="H10" s="62" t="str">
        <f>VLOOKUP($B10,'Mixed Juniors Groups'!$B$3:$H$24,2,FALSE)</f>
        <v xml:space="preserve"> </v>
      </c>
    </row>
    <row r="11" spans="2:16" x14ac:dyDescent="0.3">
      <c r="B11" s="59" t="s">
        <v>96</v>
      </c>
      <c r="C11" s="60" t="str">
        <f>VLOOKUP($B11,'Mixed Juniors Groups'!$B$3:$H$24,2,FALSE)</f>
        <v xml:space="preserve"> </v>
      </c>
      <c r="D11" s="45" t="str">
        <f>VLOOKUP($B11,'Mixed Juniors Groups'!$B$3:$H$24,2,FALSE)</f>
        <v xml:space="preserve"> </v>
      </c>
      <c r="E11" s="45" t="str">
        <f>VLOOKUP($B11,'Mixed Juniors Groups'!$B$3:$H$24,2,FALSE)</f>
        <v xml:space="preserve"> </v>
      </c>
      <c r="F11" s="45" t="str">
        <f>VLOOKUP($B11,'Mixed Juniors Groups'!$B$3:$H$24,2,FALSE)</f>
        <v xml:space="preserve"> </v>
      </c>
      <c r="G11" s="45" t="str">
        <f>VLOOKUP($B11,'Mixed Juniors Groups'!$B$3:$H$24,2,FALSE)</f>
        <v xml:space="preserve"> </v>
      </c>
      <c r="H11" s="62" t="str">
        <f>VLOOKUP($B11,'Mixed Juniors Groups'!$B$3:$H$24,2,FALSE)</f>
        <v xml:space="preserve"> </v>
      </c>
    </row>
    <row r="12" spans="2:16" x14ac:dyDescent="0.3">
      <c r="B12" s="55" t="s">
        <v>124</v>
      </c>
      <c r="C12" s="8" t="str">
        <f>VLOOKUP($B12,'Mixed Juniors Groups'!$B$3:$H$24,2,FALSE)</f>
        <v xml:space="preserve"> </v>
      </c>
      <c r="D12" s="9" t="str">
        <f>VLOOKUP($B12,'Mixed Juniors Groups'!$B$3:$H$24,2,FALSE)</f>
        <v xml:space="preserve"> </v>
      </c>
      <c r="E12" s="9" t="str">
        <f>VLOOKUP($B12,'Mixed Juniors Groups'!$B$3:$H$24,2,FALSE)</f>
        <v xml:space="preserve"> </v>
      </c>
      <c r="F12" s="9" t="str">
        <f>VLOOKUP($B12,'Mixed Juniors Groups'!$B$3:$H$24,2,FALSE)</f>
        <v xml:space="preserve"> </v>
      </c>
      <c r="G12" s="9" t="str">
        <f>VLOOKUP($B12,'Mixed Juniors Groups'!$B$3:$H$24,2,FALSE)</f>
        <v xml:space="preserve"> </v>
      </c>
      <c r="H12" s="10" t="str">
        <f>VLOOKUP($B12,'Mixed Juniors Groups'!$B$3:$H$24,2,FALSE)</f>
        <v xml:space="preserve"> </v>
      </c>
      <c r="P12" t="s">
        <v>12</v>
      </c>
    </row>
    <row r="13" spans="2:16" ht="15" thickBot="1" x14ac:dyDescent="0.35">
      <c r="B13" s="56" t="s">
        <v>121</v>
      </c>
      <c r="C13" s="18" t="str">
        <f>VLOOKUP($B13,'Mixed Juniors Groups'!$B$3:$H$24,2,FALSE)</f>
        <v xml:space="preserve"> </v>
      </c>
      <c r="D13" s="17" t="str">
        <f>VLOOKUP($B13,'Mixed Juniors Groups'!$B$3:$H$24,2,FALSE)</f>
        <v xml:space="preserve"> </v>
      </c>
      <c r="E13" s="17" t="str">
        <f>VLOOKUP($B13,'Mixed Juniors Groups'!$B$3:$H$24,2,FALSE)</f>
        <v xml:space="preserve"> </v>
      </c>
      <c r="F13" s="17" t="str">
        <f>VLOOKUP($B13,'Mixed Juniors Groups'!$B$3:$H$24,2,FALSE)</f>
        <v xml:space="preserve"> </v>
      </c>
      <c r="G13" s="17" t="str">
        <f>VLOOKUP($B13,'Mixed Juniors Groups'!$B$3:$H$24,2,FALSE)</f>
        <v xml:space="preserve"> </v>
      </c>
      <c r="H13" s="16" t="str">
        <f>VLOOKUP($B13,'Mixed Juniors Groups'!$B$3:$H$24,2,FALSE)</f>
        <v xml:space="preserve"> </v>
      </c>
      <c r="O13" t="s">
        <v>70</v>
      </c>
      <c r="P13" s="54"/>
    </row>
    <row r="14" spans="2:16" ht="15" thickBot="1" x14ac:dyDescent="0.35">
      <c r="O14" t="s">
        <v>71</v>
      </c>
    </row>
    <row r="15" spans="2:16" ht="15" thickBot="1" x14ac:dyDescent="0.35">
      <c r="B15" s="35" t="s">
        <v>80</v>
      </c>
      <c r="C15" s="90" t="s">
        <v>0</v>
      </c>
      <c r="D15" s="91"/>
      <c r="E15" s="92"/>
      <c r="F15" s="47" t="s">
        <v>100</v>
      </c>
      <c r="G15" s="48" t="s">
        <v>102</v>
      </c>
    </row>
    <row r="16" spans="2:16" x14ac:dyDescent="0.3">
      <c r="B16" s="59" t="s">
        <v>95</v>
      </c>
      <c r="C16" s="93" t="s">
        <v>45</v>
      </c>
      <c r="D16" s="94"/>
      <c r="E16" s="95"/>
      <c r="F16" s="45">
        <f>COUNTIF(H$4:H$13,B16)</f>
        <v>0</v>
      </c>
      <c r="G16" s="62"/>
    </row>
    <row r="17" spans="2:12" x14ac:dyDescent="0.3">
      <c r="B17" s="59" t="s">
        <v>91</v>
      </c>
      <c r="C17" s="87" t="s">
        <v>189</v>
      </c>
      <c r="D17" s="88"/>
      <c r="E17" s="89"/>
      <c r="F17" s="45">
        <f>COUNTIF(H$4:H$13,B17)</f>
        <v>0</v>
      </c>
      <c r="G17" s="62"/>
    </row>
    <row r="18" spans="2:12" x14ac:dyDescent="0.3">
      <c r="B18" s="59" t="s">
        <v>105</v>
      </c>
      <c r="C18" s="87" t="s">
        <v>35</v>
      </c>
      <c r="D18" s="88"/>
      <c r="E18" s="89"/>
      <c r="F18" s="45">
        <f>COUNTIF(H$4:H$13,B18)</f>
        <v>0</v>
      </c>
      <c r="G18" s="62"/>
      <c r="L18" t="s">
        <v>67</v>
      </c>
    </row>
    <row r="19" spans="2:12" x14ac:dyDescent="0.3">
      <c r="B19" s="55" t="s">
        <v>122</v>
      </c>
      <c r="C19" s="87" t="s">
        <v>190</v>
      </c>
      <c r="D19" s="88"/>
      <c r="E19" s="89"/>
      <c r="F19" s="9">
        <f>COUNTIF(H$4:H$13,B19)</f>
        <v>0</v>
      </c>
      <c r="G19" s="10"/>
      <c r="K19" t="s">
        <v>138</v>
      </c>
      <c r="L19" s="54"/>
    </row>
    <row r="20" spans="2:12" ht="15" thickBot="1" x14ac:dyDescent="0.35">
      <c r="B20" s="56" t="s">
        <v>130</v>
      </c>
      <c r="C20" s="96" t="s">
        <v>191</v>
      </c>
      <c r="D20" s="97"/>
      <c r="E20" s="98"/>
      <c r="F20" s="17">
        <f>COUNTIF(H$4:H$13,B20)</f>
        <v>0</v>
      </c>
      <c r="G20" s="16"/>
      <c r="K20" t="s">
        <v>139</v>
      </c>
    </row>
    <row r="22" spans="2:12" ht="15" thickBot="1" x14ac:dyDescent="0.35"/>
    <row r="23" spans="2:12" ht="15" thickBot="1" x14ac:dyDescent="0.35">
      <c r="B23" s="35" t="s">
        <v>81</v>
      </c>
      <c r="C23" s="57" t="s">
        <v>84</v>
      </c>
      <c r="D23" s="47" t="s">
        <v>85</v>
      </c>
      <c r="E23" s="47" t="s">
        <v>86</v>
      </c>
      <c r="F23" s="47" t="s">
        <v>85</v>
      </c>
      <c r="G23" s="47" t="s">
        <v>86</v>
      </c>
      <c r="H23" s="48" t="s">
        <v>89</v>
      </c>
    </row>
    <row r="24" spans="2:12" x14ac:dyDescent="0.3">
      <c r="B24" s="59" t="s">
        <v>106</v>
      </c>
      <c r="C24" s="60" t="str">
        <f>VLOOKUP($B24,'Mixed Juniors Groups'!$B$37:$H$51,2,FALSE)</f>
        <v xml:space="preserve"> </v>
      </c>
      <c r="D24" s="45" t="str">
        <f>VLOOKUP($B24,'Mixed Juniors Groups'!$B$37:$H$51,3,FALSE)</f>
        <v xml:space="preserve"> </v>
      </c>
      <c r="E24" s="45" t="str">
        <f>VLOOKUP($B24,'Mixed Juniors Groups'!$B$37:$H$51,4,FALSE)</f>
        <v xml:space="preserve"> </v>
      </c>
      <c r="F24" s="45" t="str">
        <f>VLOOKUP($B24,'Mixed Juniors Groups'!$B$37:$H$51,5,FALSE)</f>
        <v xml:space="preserve"> </v>
      </c>
      <c r="G24" s="45" t="str">
        <f>VLOOKUP($B24,'Mixed Juniors Groups'!$B$37:$H$51,6,FALSE)</f>
        <v xml:space="preserve"> </v>
      </c>
      <c r="H24" s="62" t="str">
        <f>VLOOKUP($B24,'Mixed Juniors Groups'!$B$37:$H$51,7,FALSE)</f>
        <v xml:space="preserve"> </v>
      </c>
    </row>
    <row r="25" spans="2:12" x14ac:dyDescent="0.3">
      <c r="B25" s="59" t="s">
        <v>301</v>
      </c>
      <c r="C25" s="60" t="str">
        <f>VLOOKUP($B25,'Mixed Juniors Groups'!$B$37:$H$51,2,FALSE)</f>
        <v xml:space="preserve"> </v>
      </c>
      <c r="D25" s="45" t="str">
        <f>VLOOKUP($B25,'Mixed Juniors Groups'!$B$37:$H$51,3,FALSE)</f>
        <v xml:space="preserve"> </v>
      </c>
      <c r="E25" s="45" t="str">
        <f>VLOOKUP($B25,'Mixed Juniors Groups'!$B$37:$H$51,4,FALSE)</f>
        <v xml:space="preserve"> </v>
      </c>
      <c r="F25" s="45" t="str">
        <f>VLOOKUP($B25,'Mixed Juniors Groups'!$B$37:$H$51,5,FALSE)</f>
        <v xml:space="preserve"> </v>
      </c>
      <c r="G25" s="45" t="str">
        <f>VLOOKUP($B25,'Mixed Juniors Groups'!$B$37:$H$51,6,FALSE)</f>
        <v xml:space="preserve"> </v>
      </c>
      <c r="H25" s="62" t="str">
        <f>VLOOKUP($B25,'Mixed Juniors Groups'!$B$37:$H$51,7,FALSE)</f>
        <v xml:space="preserve"> </v>
      </c>
    </row>
    <row r="26" spans="2:12" x14ac:dyDescent="0.3">
      <c r="B26" s="59" t="s">
        <v>115</v>
      </c>
      <c r="C26" s="60" t="str">
        <f>VLOOKUP($B26,'Mixed Juniors Groups'!$B$37:$H$51,2,FALSE)</f>
        <v xml:space="preserve"> </v>
      </c>
      <c r="D26" s="45" t="str">
        <f>VLOOKUP($B26,'Mixed Juniors Groups'!$B$37:$H$51,3,FALSE)</f>
        <v xml:space="preserve"> </v>
      </c>
      <c r="E26" s="45" t="str">
        <f>VLOOKUP($B26,'Mixed Juniors Groups'!$B$37:$H$51,4,FALSE)</f>
        <v xml:space="preserve"> </v>
      </c>
      <c r="F26" s="45" t="str">
        <f>VLOOKUP($B26,'Mixed Juniors Groups'!$B$37:$H$51,5,FALSE)</f>
        <v xml:space="preserve"> </v>
      </c>
      <c r="G26" s="45" t="str">
        <f>VLOOKUP($B26,'Mixed Juniors Groups'!$B$37:$H$51,6,FALSE)</f>
        <v xml:space="preserve"> </v>
      </c>
      <c r="H26" s="62" t="str">
        <f>VLOOKUP($B26,'Mixed Juniors Groups'!$B$37:$H$51,7,FALSE)</f>
        <v xml:space="preserve"> </v>
      </c>
    </row>
    <row r="27" spans="2:12" x14ac:dyDescent="0.3">
      <c r="B27" s="59" t="s">
        <v>116</v>
      </c>
      <c r="C27" s="60" t="str">
        <f>VLOOKUP($B27,'Mixed Juniors Groups'!$B$37:$H$51,2,FALSE)</f>
        <v xml:space="preserve"> </v>
      </c>
      <c r="D27" s="45" t="str">
        <f>VLOOKUP($B27,'Mixed Juniors Groups'!$B$37:$H$51,3,FALSE)</f>
        <v xml:space="preserve"> </v>
      </c>
      <c r="E27" s="45" t="str">
        <f>VLOOKUP($B27,'Mixed Juniors Groups'!$B$37:$H$51,4,FALSE)</f>
        <v xml:space="preserve"> </v>
      </c>
      <c r="F27" s="45" t="str">
        <f>VLOOKUP($B27,'Mixed Juniors Groups'!$B$37:$H$51,5,FALSE)</f>
        <v xml:space="preserve"> </v>
      </c>
      <c r="G27" s="45" t="str">
        <f>VLOOKUP($B27,'Mixed Juniors Groups'!$B$37:$H$51,6,FALSE)</f>
        <v xml:space="preserve"> </v>
      </c>
      <c r="H27" s="62" t="str">
        <f>VLOOKUP($B27,'Mixed Juniors Groups'!$B$37:$H$51,7,FALSE)</f>
        <v xml:space="preserve"> </v>
      </c>
    </row>
    <row r="28" spans="2:12" x14ac:dyDescent="0.3">
      <c r="B28" s="59" t="s">
        <v>117</v>
      </c>
      <c r="C28" s="60" t="str">
        <f>VLOOKUP($B28,'Mixed Juniors Groups'!$B$37:$H$51,2,FALSE)</f>
        <v xml:space="preserve"> </v>
      </c>
      <c r="D28" s="45" t="str">
        <f>VLOOKUP($B28,'Mixed Juniors Groups'!$B$37:$H$51,3,FALSE)</f>
        <v xml:space="preserve"> </v>
      </c>
      <c r="E28" s="45" t="str">
        <f>VLOOKUP($B28,'Mixed Juniors Groups'!$B$37:$H$51,4,FALSE)</f>
        <v xml:space="preserve"> </v>
      </c>
      <c r="F28" s="45" t="str">
        <f>VLOOKUP($B28,'Mixed Juniors Groups'!$B$37:$H$51,5,FALSE)</f>
        <v xml:space="preserve"> </v>
      </c>
      <c r="G28" s="45" t="str">
        <f>VLOOKUP($B28,'Mixed Juniors Groups'!$B$37:$H$51,6,FALSE)</f>
        <v xml:space="preserve"> </v>
      </c>
      <c r="H28" s="62" t="str">
        <f>VLOOKUP($B28,'Mixed Juniors Groups'!$B$37:$H$51,7,FALSE)</f>
        <v xml:space="preserve"> </v>
      </c>
    </row>
    <row r="29" spans="2:12" x14ac:dyDescent="0.3">
      <c r="B29" s="59" t="s">
        <v>118</v>
      </c>
      <c r="C29" s="60" t="str">
        <f>VLOOKUP($B29,'Mixed Juniors Groups'!$B$37:$H$51,2,FALSE)</f>
        <v xml:space="preserve"> </v>
      </c>
      <c r="D29" s="45" t="str">
        <f>VLOOKUP($B29,'Mixed Juniors Groups'!$B$37:$H$51,3,FALSE)</f>
        <v xml:space="preserve"> </v>
      </c>
      <c r="E29" s="45" t="str">
        <f>VLOOKUP($B29,'Mixed Juniors Groups'!$B$37:$H$51,4,FALSE)</f>
        <v xml:space="preserve"> </v>
      </c>
      <c r="F29" s="45" t="str">
        <f>VLOOKUP($B29,'Mixed Juniors Groups'!$B$37:$H$51,5,FALSE)</f>
        <v xml:space="preserve"> </v>
      </c>
      <c r="G29" s="45" t="str">
        <f>VLOOKUP($B29,'Mixed Juniors Groups'!$B$37:$H$51,6,FALSE)</f>
        <v xml:space="preserve"> </v>
      </c>
      <c r="H29" s="62" t="str">
        <f>VLOOKUP($B29,'Mixed Juniors Groups'!$B$37:$H$51,7,FALSE)</f>
        <v xml:space="preserve"> </v>
      </c>
    </row>
    <row r="30" spans="2:12" x14ac:dyDescent="0.3">
      <c r="B30" s="59" t="s">
        <v>302</v>
      </c>
      <c r="C30" s="60" t="str">
        <f>VLOOKUP($B30,'Mixed Juniors Groups'!$B$37:$H$51,2,FALSE)</f>
        <v xml:space="preserve"> </v>
      </c>
      <c r="D30" s="45" t="str">
        <f>VLOOKUP($B30,'Mixed Juniors Groups'!$B$37:$H$51,3,FALSE)</f>
        <v xml:space="preserve"> </v>
      </c>
      <c r="E30" s="45" t="str">
        <f>VLOOKUP($B30,'Mixed Juniors Groups'!$B$37:$H$51,4,FALSE)</f>
        <v xml:space="preserve"> </v>
      </c>
      <c r="F30" s="45" t="str">
        <f>VLOOKUP($B30,'Mixed Juniors Groups'!$B$37:$H$51,5,FALSE)</f>
        <v xml:space="preserve"> </v>
      </c>
      <c r="G30" s="45" t="str">
        <f>VLOOKUP($B30,'Mixed Juniors Groups'!$B$37:$H$51,6,FALSE)</f>
        <v xml:space="preserve"> </v>
      </c>
      <c r="H30" s="62" t="str">
        <f>VLOOKUP($B30,'Mixed Juniors Groups'!$B$37:$H$51,7,FALSE)</f>
        <v xml:space="preserve"> </v>
      </c>
    </row>
    <row r="31" spans="2:12" x14ac:dyDescent="0.3">
      <c r="B31" s="59" t="s">
        <v>303</v>
      </c>
      <c r="C31" s="60" t="str">
        <f>VLOOKUP($B31,'Mixed Juniors Groups'!$B$37:$H$51,2,FALSE)</f>
        <v xml:space="preserve"> </v>
      </c>
      <c r="D31" s="45" t="str">
        <f>VLOOKUP($B31,'Mixed Juniors Groups'!$B$37:$H$51,3,FALSE)</f>
        <v xml:space="preserve"> </v>
      </c>
      <c r="E31" s="45" t="str">
        <f>VLOOKUP($B31,'Mixed Juniors Groups'!$B$37:$H$51,4,FALSE)</f>
        <v xml:space="preserve"> </v>
      </c>
      <c r="F31" s="45" t="str">
        <f>VLOOKUP($B31,'Mixed Juniors Groups'!$B$37:$H$51,5,FALSE)</f>
        <v xml:space="preserve"> </v>
      </c>
      <c r="G31" s="45" t="str">
        <f>VLOOKUP($B31,'Mixed Juniors Groups'!$B$37:$H$51,6,FALSE)</f>
        <v xml:space="preserve"> </v>
      </c>
      <c r="H31" s="62" t="str">
        <f>VLOOKUP($B31,'Mixed Juniors Groups'!$B$37:$H$51,7,FALSE)</f>
        <v xml:space="preserve"> </v>
      </c>
    </row>
    <row r="32" spans="2:12" x14ac:dyDescent="0.3">
      <c r="B32" s="59" t="s">
        <v>119</v>
      </c>
      <c r="C32" s="60" t="str">
        <f>VLOOKUP($B32,'Mixed Juniors Groups'!$B$37:$H$51,2,FALSE)</f>
        <v xml:space="preserve"> </v>
      </c>
      <c r="D32" s="45" t="str">
        <f>VLOOKUP($B32,'Mixed Juniors Groups'!$B$37:$H$51,3,FALSE)</f>
        <v xml:space="preserve"> </v>
      </c>
      <c r="E32" s="45" t="str">
        <f>VLOOKUP($B32,'Mixed Juniors Groups'!$B$37:$H$51,4,FALSE)</f>
        <v xml:space="preserve"> </v>
      </c>
      <c r="F32" s="45" t="str">
        <f>VLOOKUP($B32,'Mixed Juniors Groups'!$B$37:$H$51,5,FALSE)</f>
        <v xml:space="preserve"> </v>
      </c>
      <c r="G32" s="45" t="str">
        <f>VLOOKUP($B32,'Mixed Juniors Groups'!$B$37:$H$51,6,FALSE)</f>
        <v xml:space="preserve"> </v>
      </c>
      <c r="H32" s="62" t="str">
        <f>VLOOKUP($B32,'Mixed Juniors Groups'!$B$37:$H$51,7,FALSE)</f>
        <v xml:space="preserve"> </v>
      </c>
    </row>
    <row r="33" spans="2:8" x14ac:dyDescent="0.3">
      <c r="B33" s="59" t="s">
        <v>92</v>
      </c>
      <c r="C33" s="60" t="str">
        <f>VLOOKUP($B33,'Mixed Juniors Groups'!$B$37:$H$51,2,FALSE)</f>
        <v xml:space="preserve"> </v>
      </c>
      <c r="D33" s="45" t="str">
        <f>VLOOKUP($B33,'Mixed Juniors Groups'!$B$37:$H$51,3,FALSE)</f>
        <v xml:space="preserve"> </v>
      </c>
      <c r="E33" s="45" t="str">
        <f>VLOOKUP($B33,'Mixed Juniors Groups'!$B$37:$H$51,4,FALSE)</f>
        <v xml:space="preserve"> </v>
      </c>
      <c r="F33" s="45" t="str">
        <f>VLOOKUP($B33,'Mixed Juniors Groups'!$B$37:$H$51,5,FALSE)</f>
        <v xml:space="preserve"> </v>
      </c>
      <c r="G33" s="45" t="str">
        <f>VLOOKUP($B33,'Mixed Juniors Groups'!$B$37:$H$51,6,FALSE)</f>
        <v xml:space="preserve"> </v>
      </c>
      <c r="H33" s="62" t="str">
        <f>VLOOKUP($B33,'Mixed Juniors Groups'!$B$37:$H$51,7,FALSE)</f>
        <v xml:space="preserve"> </v>
      </c>
    </row>
    <row r="34" spans="2:8" x14ac:dyDescent="0.3">
      <c r="B34" s="59" t="s">
        <v>120</v>
      </c>
      <c r="C34" s="60" t="str">
        <f>VLOOKUP($B34,'Mixed Juniors Groups'!$B$37:$H$51,2,FALSE)</f>
        <v xml:space="preserve"> </v>
      </c>
      <c r="D34" s="45" t="str">
        <f>VLOOKUP($B34,'Mixed Juniors Groups'!$B$37:$H$51,3,FALSE)</f>
        <v xml:space="preserve"> </v>
      </c>
      <c r="E34" s="45" t="str">
        <f>VLOOKUP($B34,'Mixed Juniors Groups'!$B$37:$H$51,4,FALSE)</f>
        <v xml:space="preserve"> </v>
      </c>
      <c r="F34" s="45" t="str">
        <f>VLOOKUP($B34,'Mixed Juniors Groups'!$B$37:$H$51,5,FALSE)</f>
        <v xml:space="preserve"> </v>
      </c>
      <c r="G34" s="45" t="str">
        <f>VLOOKUP($B34,'Mixed Juniors Groups'!$B$37:$H$51,6,FALSE)</f>
        <v xml:space="preserve"> </v>
      </c>
      <c r="H34" s="62" t="str">
        <f>VLOOKUP($B34,'Mixed Juniors Groups'!$B$37:$H$51,7,FALSE)</f>
        <v xml:space="preserve"> </v>
      </c>
    </row>
    <row r="35" spans="2:8" x14ac:dyDescent="0.3">
      <c r="B35" s="55" t="s">
        <v>90</v>
      </c>
      <c r="C35" s="8" t="str">
        <f>VLOOKUP($B35,'Mixed Juniors Groups'!$B$37:$H$51,2,FALSE)</f>
        <v xml:space="preserve"> </v>
      </c>
      <c r="D35" s="9" t="str">
        <f>VLOOKUP($B35,'Mixed Juniors Groups'!$B$37:$H$51,3,FALSE)</f>
        <v xml:space="preserve"> </v>
      </c>
      <c r="E35" s="9" t="str">
        <f>VLOOKUP($B35,'Mixed Juniors Groups'!$B$37:$H$51,4,FALSE)</f>
        <v xml:space="preserve"> </v>
      </c>
      <c r="F35" s="9" t="str">
        <f>VLOOKUP($B35,'Mixed Juniors Groups'!$B$37:$H$51,5,FALSE)</f>
        <v xml:space="preserve"> </v>
      </c>
      <c r="G35" s="9" t="str">
        <f>VLOOKUP($B35,'Mixed Juniors Groups'!$B$37:$H$51,6,FALSE)</f>
        <v xml:space="preserve"> </v>
      </c>
      <c r="H35" s="10" t="str">
        <f>VLOOKUP($B35,'Mixed Juniors Groups'!$B$37:$H$51,7,FALSE)</f>
        <v xml:space="preserve"> </v>
      </c>
    </row>
    <row r="36" spans="2:8" x14ac:dyDescent="0.3">
      <c r="B36" s="55" t="s">
        <v>121</v>
      </c>
      <c r="C36" s="8" t="str">
        <f>VLOOKUP($B36,'Mixed Juniors Groups'!$B$37:$H$51,2,FALSE)</f>
        <v xml:space="preserve"> </v>
      </c>
      <c r="D36" s="9" t="str">
        <f>VLOOKUP($B36,'Mixed Juniors Groups'!$B$37:$H$51,3,FALSE)</f>
        <v xml:space="preserve"> </v>
      </c>
      <c r="E36" s="9" t="str">
        <f>VLOOKUP($B36,'Mixed Juniors Groups'!$B$37:$H$51,4,FALSE)</f>
        <v xml:space="preserve"> </v>
      </c>
      <c r="F36" s="9" t="str">
        <f>VLOOKUP($B36,'Mixed Juniors Groups'!$B$37:$H$51,5,FALSE)</f>
        <v xml:space="preserve"> </v>
      </c>
      <c r="G36" s="9" t="str">
        <f>VLOOKUP($B36,'Mixed Juniors Groups'!$B$37:$H$51,6,FALSE)</f>
        <v xml:space="preserve"> </v>
      </c>
      <c r="H36" s="10" t="str">
        <f>VLOOKUP($B36,'Mixed Juniors Groups'!$B$37:$H$51,7,FALSE)</f>
        <v xml:space="preserve"> </v>
      </c>
    </row>
    <row r="37" spans="2:8" x14ac:dyDescent="0.3">
      <c r="B37" s="55" t="s">
        <v>304</v>
      </c>
      <c r="C37" s="8" t="str">
        <f>VLOOKUP($B37,'Mixed Juniors Groups'!$B$37:$H$51,2,FALSE)</f>
        <v xml:space="preserve"> </v>
      </c>
      <c r="D37" s="9" t="str">
        <f>VLOOKUP($B37,'Mixed Juniors Groups'!$B$37:$H$51,3,FALSE)</f>
        <v xml:space="preserve"> </v>
      </c>
      <c r="E37" s="9" t="str">
        <f>VLOOKUP($B37,'Mixed Juniors Groups'!$B$37:$H$51,4,FALSE)</f>
        <v xml:space="preserve"> </v>
      </c>
      <c r="F37" s="9" t="str">
        <f>VLOOKUP($B37,'Mixed Juniors Groups'!$B$37:$H$51,5,FALSE)</f>
        <v xml:space="preserve"> </v>
      </c>
      <c r="G37" s="9" t="str">
        <f>VLOOKUP($B37,'Mixed Juniors Groups'!$B$37:$H$51,6,FALSE)</f>
        <v xml:space="preserve"> </v>
      </c>
      <c r="H37" s="10" t="str">
        <f>VLOOKUP($B37,'Mixed Juniors Groups'!$B$37:$H$51,7,FALSE)</f>
        <v xml:space="preserve"> </v>
      </c>
    </row>
    <row r="38" spans="2:8" ht="15" thickBot="1" x14ac:dyDescent="0.35">
      <c r="B38" s="56" t="s">
        <v>107</v>
      </c>
      <c r="C38" s="18" t="str">
        <f>VLOOKUP($B38,'Mixed Juniors Groups'!$B$37:$H$51,2,FALSE)</f>
        <v xml:space="preserve"> </v>
      </c>
      <c r="D38" s="17" t="str">
        <f>VLOOKUP($B38,'Mixed Juniors Groups'!$B$37:$H$51,3,FALSE)</f>
        <v xml:space="preserve"> </v>
      </c>
      <c r="E38" s="17" t="str">
        <f>VLOOKUP($B38,'Mixed Juniors Groups'!$B$37:$H$51,4,FALSE)</f>
        <v xml:space="preserve"> </v>
      </c>
      <c r="F38" s="17" t="str">
        <f>VLOOKUP($B38,'Mixed Juniors Groups'!$B$37:$H$51,5,FALSE)</f>
        <v xml:space="preserve"> </v>
      </c>
      <c r="G38" s="17" t="str">
        <f>VLOOKUP($B38,'Mixed Juniors Groups'!$B$37:$H$51,6,FALSE)</f>
        <v xml:space="preserve"> </v>
      </c>
      <c r="H38" s="16" t="str">
        <f>VLOOKUP($B38,'Mixed Juniors Groups'!$B$37:$H$51,7,FALSE)</f>
        <v xml:space="preserve"> </v>
      </c>
    </row>
    <row r="39" spans="2:8" ht="15" thickBot="1" x14ac:dyDescent="0.35"/>
    <row r="40" spans="2:8" ht="15" thickBot="1" x14ac:dyDescent="0.35">
      <c r="B40" s="35" t="s">
        <v>81</v>
      </c>
      <c r="C40" s="90" t="s">
        <v>0</v>
      </c>
      <c r="D40" s="91"/>
      <c r="E40" s="92"/>
      <c r="F40" s="47" t="s">
        <v>100</v>
      </c>
      <c r="G40" s="48" t="s">
        <v>102</v>
      </c>
    </row>
    <row r="41" spans="2:8" x14ac:dyDescent="0.3">
      <c r="B41" s="59" t="s">
        <v>97</v>
      </c>
      <c r="C41" s="93" t="s">
        <v>37</v>
      </c>
      <c r="D41" s="94"/>
      <c r="E41" s="95"/>
      <c r="F41" s="45">
        <f t="shared" ref="F41:F46" si="0">COUNTIF(H$24:H$38,B41)</f>
        <v>0</v>
      </c>
      <c r="G41" s="62"/>
    </row>
    <row r="42" spans="2:8" x14ac:dyDescent="0.3">
      <c r="B42" s="59" t="s">
        <v>95</v>
      </c>
      <c r="C42" s="87" t="s">
        <v>36</v>
      </c>
      <c r="D42" s="88"/>
      <c r="E42" s="89"/>
      <c r="F42" s="45">
        <f t="shared" si="0"/>
        <v>0</v>
      </c>
      <c r="G42" s="62"/>
    </row>
    <row r="43" spans="2:8" x14ac:dyDescent="0.3">
      <c r="B43" s="59" t="s">
        <v>93</v>
      </c>
      <c r="C43" s="87" t="s">
        <v>42</v>
      </c>
      <c r="D43" s="88"/>
      <c r="E43" s="89"/>
      <c r="F43" s="45">
        <f t="shared" si="0"/>
        <v>0</v>
      </c>
      <c r="G43" s="62"/>
    </row>
    <row r="44" spans="2:8" x14ac:dyDescent="0.3">
      <c r="B44" s="59" t="s">
        <v>91</v>
      </c>
      <c r="C44" s="87" t="s">
        <v>210</v>
      </c>
      <c r="D44" s="88"/>
      <c r="E44" s="89"/>
      <c r="F44" s="45">
        <f t="shared" si="0"/>
        <v>0</v>
      </c>
      <c r="G44" s="62"/>
    </row>
    <row r="45" spans="2:8" x14ac:dyDescent="0.3">
      <c r="B45" s="59" t="s">
        <v>105</v>
      </c>
      <c r="C45" s="87" t="s">
        <v>192</v>
      </c>
      <c r="D45" s="88"/>
      <c r="E45" s="89"/>
      <c r="F45" s="45">
        <f t="shared" si="0"/>
        <v>0</v>
      </c>
      <c r="G45" s="62"/>
    </row>
    <row r="46" spans="2:8" ht="15" thickBot="1" x14ac:dyDescent="0.35">
      <c r="B46" s="56" t="s">
        <v>122</v>
      </c>
      <c r="C46" s="96" t="s">
        <v>193</v>
      </c>
      <c r="D46" s="97"/>
      <c r="E46" s="98"/>
      <c r="F46" s="17">
        <f t="shared" si="0"/>
        <v>0</v>
      </c>
      <c r="G46" s="16"/>
    </row>
  </sheetData>
  <mergeCells count="13">
    <mergeCell ref="C46:E46"/>
    <mergeCell ref="C44:E44"/>
    <mergeCell ref="C45:E45"/>
    <mergeCell ref="C42:E42"/>
    <mergeCell ref="C43:E43"/>
    <mergeCell ref="C15:E15"/>
    <mergeCell ref="C16:E16"/>
    <mergeCell ref="C40:E40"/>
    <mergeCell ref="C41:E41"/>
    <mergeCell ref="C19:E19"/>
    <mergeCell ref="C20:E20"/>
    <mergeCell ref="C17:E17"/>
    <mergeCell ref="C18:E1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93209-26C6-4152-998E-7EBDAE2DFE24}">
  <dimension ref="B1:P59"/>
  <sheetViews>
    <sheetView zoomScale="90" zoomScaleNormal="90" workbookViewId="0"/>
  </sheetViews>
  <sheetFormatPr defaultRowHeight="14.4" x14ac:dyDescent="0.3"/>
  <cols>
    <col min="1" max="1" width="7.5546875" customWidth="1"/>
    <col min="2" max="7" width="10.88671875" customWidth="1"/>
    <col min="8" max="8" width="10.77734375" customWidth="1"/>
  </cols>
  <sheetData>
    <row r="1" spans="2:16" x14ac:dyDescent="0.3">
      <c r="B1" s="34" t="s">
        <v>206</v>
      </c>
    </row>
    <row r="2" spans="2:16" ht="15" thickBot="1" x14ac:dyDescent="0.35">
      <c r="B2" t="s">
        <v>211</v>
      </c>
    </row>
    <row r="3" spans="2:16" ht="15" thickBot="1" x14ac:dyDescent="0.35">
      <c r="B3" s="35" t="s">
        <v>80</v>
      </c>
      <c r="C3" s="57" t="s">
        <v>84</v>
      </c>
      <c r="D3" s="47" t="s">
        <v>85</v>
      </c>
      <c r="E3" s="47" t="s">
        <v>86</v>
      </c>
      <c r="F3" s="47" t="s">
        <v>85</v>
      </c>
      <c r="G3" s="47" t="s">
        <v>86</v>
      </c>
      <c r="H3" s="48" t="s">
        <v>89</v>
      </c>
      <c r="L3" t="s">
        <v>63</v>
      </c>
      <c r="P3" t="s">
        <v>12</v>
      </c>
    </row>
    <row r="4" spans="2:16" x14ac:dyDescent="0.3">
      <c r="B4" s="59" t="s">
        <v>123</v>
      </c>
      <c r="C4" s="60" t="str">
        <f>IF($B4='Mixed Juniors Groups'!$B4,'Mixed Juniors Groups'!C4,"")</f>
        <v xml:space="preserve"> </v>
      </c>
      <c r="D4" s="45" t="str">
        <f>IF($B4='Mixed Juniors Groups'!$B4,'Mixed Juniors Groups'!D4,"")</f>
        <v xml:space="preserve"> </v>
      </c>
      <c r="E4" s="45" t="str">
        <f>IF($B4='Mixed Juniors Groups'!$B4,'Mixed Juniors Groups'!E4,"")</f>
        <v xml:space="preserve"> </v>
      </c>
      <c r="F4" s="45" t="str">
        <f>IF($B4='Mixed Juniors Groups'!$B4,'Mixed Juniors Groups'!F4,"")</f>
        <v xml:space="preserve"> </v>
      </c>
      <c r="G4" s="45" t="str">
        <f>IF($B4='Mixed Juniors Groups'!$B4,'Mixed Juniors Groups'!G4,"")</f>
        <v xml:space="preserve"> </v>
      </c>
      <c r="H4" s="62" t="str">
        <f>IF($B4='Mixed Juniors Groups'!$B4,'Mixed Juniors Groups'!H4,"")</f>
        <v xml:space="preserve"> </v>
      </c>
    </row>
    <row r="5" spans="2:16" x14ac:dyDescent="0.3">
      <c r="B5" s="59" t="s">
        <v>106</v>
      </c>
      <c r="C5" s="60" t="str">
        <f>IF($B5='Mixed Juniors Groups'!$B5,'Mixed Juniors Groups'!C5,"")</f>
        <v xml:space="preserve"> </v>
      </c>
      <c r="D5" s="45" t="str">
        <f>IF($B5='Mixed Juniors Groups'!$B5,'Mixed Juniors Groups'!D5,"")</f>
        <v xml:space="preserve"> </v>
      </c>
      <c r="E5" s="45" t="str">
        <f>IF($B5='Mixed Juniors Groups'!$B5,'Mixed Juniors Groups'!E5,"")</f>
        <v xml:space="preserve"> </v>
      </c>
      <c r="F5" s="45" t="str">
        <f>IF($B5='Mixed Juniors Groups'!$B5,'Mixed Juniors Groups'!F5,"")</f>
        <v xml:space="preserve"> </v>
      </c>
      <c r="G5" s="45" t="str">
        <f>IF($B5='Mixed Juniors Groups'!$B5,'Mixed Juniors Groups'!G5,"")</f>
        <v xml:space="preserve"> </v>
      </c>
      <c r="H5" s="62" t="str">
        <f>IF($B5='Mixed Juniors Groups'!$B5,'Mixed Juniors Groups'!H5,"")</f>
        <v xml:space="preserve"> </v>
      </c>
    </row>
    <row r="6" spans="2:16" x14ac:dyDescent="0.3">
      <c r="B6" s="59" t="s">
        <v>90</v>
      </c>
      <c r="C6" s="60" t="str">
        <f>VLOOKUP($B6,'Mixed Juniors Groups'!$B$3:$H$24,2,FALSE)</f>
        <v xml:space="preserve"> </v>
      </c>
      <c r="D6" s="45" t="str">
        <f>VLOOKUP($B6,'Mixed Juniors Groups'!$B$3:$H$24,3,FALSE)</f>
        <v xml:space="preserve"> </v>
      </c>
      <c r="E6" s="45" t="str">
        <f>VLOOKUP($B6,'Mixed Juniors Groups'!$B$3:$H$24,4,FALSE)</f>
        <v xml:space="preserve"> </v>
      </c>
      <c r="F6" s="45" t="str">
        <f>VLOOKUP($B6,'Mixed Juniors Groups'!$B$3:$H$24,5,FALSE)</f>
        <v xml:space="preserve"> </v>
      </c>
      <c r="G6" s="45" t="str">
        <f>VLOOKUP($B6,'Mixed Juniors Groups'!$B$3:$H$24,6,FALSE)</f>
        <v xml:space="preserve"> </v>
      </c>
      <c r="H6" s="62" t="str">
        <f>VLOOKUP($B6,'Mixed Juniors Groups'!$B$3:$H$24,7,FALSE)</f>
        <v xml:space="preserve"> </v>
      </c>
    </row>
    <row r="7" spans="2:16" x14ac:dyDescent="0.3">
      <c r="B7" s="59" t="s">
        <v>118</v>
      </c>
      <c r="C7" s="60" t="str">
        <f>IF($B7='Mixed Juniors Groups'!$B7,'Mixed Juniors Groups'!C7,"")</f>
        <v xml:space="preserve"> </v>
      </c>
      <c r="D7" s="45" t="str">
        <f>IF($B7='Mixed Juniors Groups'!$B7,'Mixed Juniors Groups'!D7,"")</f>
        <v xml:space="preserve"> </v>
      </c>
      <c r="E7" s="45" t="str">
        <f>IF($B7='Mixed Juniors Groups'!$B7,'Mixed Juniors Groups'!E7,"")</f>
        <v xml:space="preserve"> </v>
      </c>
      <c r="F7" s="45" t="str">
        <f>IF($B7='Mixed Juniors Groups'!$B7,'Mixed Juniors Groups'!F7,"")</f>
        <v xml:space="preserve"> </v>
      </c>
      <c r="G7" s="45" t="str">
        <f>IF($B7='Mixed Juniors Groups'!$B7,'Mixed Juniors Groups'!G7,"")</f>
        <v xml:space="preserve"> </v>
      </c>
      <c r="H7" s="62" t="str">
        <f>IF($B7='Mixed Juniors Groups'!$B7,'Mixed Juniors Groups'!H7,"")</f>
        <v xml:space="preserve"> </v>
      </c>
      <c r="L7" t="s">
        <v>64</v>
      </c>
    </row>
    <row r="8" spans="2:16" x14ac:dyDescent="0.3">
      <c r="B8" s="59" t="s">
        <v>125</v>
      </c>
      <c r="C8" s="60" t="str">
        <f>IF($B8='Mixed Juniors Groups'!$B8,'Mixed Juniors Groups'!C8,"")</f>
        <v xml:space="preserve"> </v>
      </c>
      <c r="D8" s="45" t="str">
        <f>IF($B8='Mixed Juniors Groups'!$B8,'Mixed Juniors Groups'!D8,"")</f>
        <v xml:space="preserve"> </v>
      </c>
      <c r="E8" s="45" t="str">
        <f>IF($B8='Mixed Juniors Groups'!$B8,'Mixed Juniors Groups'!E8,"")</f>
        <v xml:space="preserve"> </v>
      </c>
      <c r="F8" s="45" t="str">
        <f>IF($B8='Mixed Juniors Groups'!$B8,'Mixed Juniors Groups'!F8,"")</f>
        <v xml:space="preserve"> </v>
      </c>
      <c r="G8" s="45" t="str">
        <f>IF($B8='Mixed Juniors Groups'!$B8,'Mixed Juniors Groups'!G8,"")</f>
        <v xml:space="preserve"> </v>
      </c>
      <c r="H8" s="62" t="str">
        <f>IF($B8='Mixed Juniors Groups'!$B8,'Mixed Juniors Groups'!H8,"")</f>
        <v xml:space="preserve"> </v>
      </c>
      <c r="K8" t="s">
        <v>140</v>
      </c>
      <c r="L8" s="54"/>
    </row>
    <row r="9" spans="2:16" x14ac:dyDescent="0.3">
      <c r="B9" s="59" t="s">
        <v>116</v>
      </c>
      <c r="C9" s="60" t="str">
        <f>IF($B9='Mixed Juniors Groups'!$B9,'Mixed Juniors Groups'!C9,"")</f>
        <v xml:space="preserve"> </v>
      </c>
      <c r="D9" s="45" t="str">
        <f>IF($B9='Mixed Juniors Groups'!$B9,'Mixed Juniors Groups'!D9,"")</f>
        <v xml:space="preserve"> </v>
      </c>
      <c r="E9" s="45" t="str">
        <f>IF($B9='Mixed Juniors Groups'!$B9,'Mixed Juniors Groups'!E9,"")</f>
        <v xml:space="preserve"> </v>
      </c>
      <c r="F9" s="45" t="str">
        <f>IF($B9='Mixed Juniors Groups'!$B9,'Mixed Juniors Groups'!F9,"")</f>
        <v xml:space="preserve"> </v>
      </c>
      <c r="G9" s="45" t="str">
        <f>IF($B9='Mixed Juniors Groups'!$B9,'Mixed Juniors Groups'!G9,"")</f>
        <v xml:space="preserve"> </v>
      </c>
      <c r="H9" s="62" t="str">
        <f>IF($B9='Mixed Juniors Groups'!$B9,'Mixed Juniors Groups'!H9,"")</f>
        <v xml:space="preserve"> </v>
      </c>
      <c r="K9" t="s">
        <v>141</v>
      </c>
    </row>
    <row r="10" spans="2:16" x14ac:dyDescent="0.3">
      <c r="B10" s="59" t="s">
        <v>103</v>
      </c>
      <c r="C10" s="60" t="str">
        <f>VLOOKUP($B10,'Mixed Juniors Groups'!$B$3:$H$24,2,FALSE)</f>
        <v xml:space="preserve"> </v>
      </c>
      <c r="D10" s="45" t="str">
        <f>VLOOKUP($B10,'Mixed Juniors Groups'!$B$3:$H$24,3,FALSE)</f>
        <v xml:space="preserve"> </v>
      </c>
      <c r="E10" s="45" t="str">
        <f>VLOOKUP($B10,'Mixed Juniors Groups'!$B$3:$H$24,4,FALSE)</f>
        <v xml:space="preserve"> </v>
      </c>
      <c r="F10" s="45" t="str">
        <f>VLOOKUP($B10,'Mixed Juniors Groups'!$B$3:$H$24,5,FALSE)</f>
        <v xml:space="preserve"> </v>
      </c>
      <c r="G10" s="45" t="str">
        <f>VLOOKUP($B10,'Mixed Juniors Groups'!$B$3:$H$24,6,FALSE)</f>
        <v xml:space="preserve"> </v>
      </c>
      <c r="H10" s="62" t="str">
        <f>VLOOKUP($B10,'Mixed Juniors Groups'!$B$3:$H$24,7,FALSE)</f>
        <v xml:space="preserve"> </v>
      </c>
    </row>
    <row r="11" spans="2:16" x14ac:dyDescent="0.3">
      <c r="B11" s="59" t="s">
        <v>115</v>
      </c>
      <c r="C11" s="60" t="str">
        <f>VLOOKUP($B11,'Mixed Juniors Groups'!$B$3:$H$24,2,FALSE)</f>
        <v xml:space="preserve"> </v>
      </c>
      <c r="D11" s="45" t="str">
        <f>VLOOKUP($B11,'Mixed Juniors Groups'!$B$3:$H$24,3,FALSE)</f>
        <v xml:space="preserve"> </v>
      </c>
      <c r="E11" s="45" t="str">
        <f>VLOOKUP($B11,'Mixed Juniors Groups'!$B$3:$H$24,4,FALSE)</f>
        <v xml:space="preserve"> </v>
      </c>
      <c r="F11" s="45" t="str">
        <f>VLOOKUP($B11,'Mixed Juniors Groups'!$B$3:$H$24,5,FALSE)</f>
        <v xml:space="preserve"> </v>
      </c>
      <c r="G11" s="45" t="str">
        <f>VLOOKUP($B11,'Mixed Juniors Groups'!$B$3:$H$24,6,FALSE)</f>
        <v xml:space="preserve"> </v>
      </c>
      <c r="H11" s="62" t="str">
        <f>VLOOKUP($B11,'Mixed Juniors Groups'!$B$3:$H$24,7,FALSE)</f>
        <v xml:space="preserve"> </v>
      </c>
    </row>
    <row r="12" spans="2:16" x14ac:dyDescent="0.3">
      <c r="B12" s="59" t="s">
        <v>128</v>
      </c>
      <c r="C12" s="60" t="str">
        <f>VLOOKUP($B12,'Mixed Juniors Groups'!$B$3:$H$24,2,FALSE)</f>
        <v xml:space="preserve"> </v>
      </c>
      <c r="D12" s="45" t="str">
        <f>VLOOKUP($B12,'Mixed Juniors Groups'!$B$3:$H$24,3,FALSE)</f>
        <v xml:space="preserve"> </v>
      </c>
      <c r="E12" s="45" t="str">
        <f>VLOOKUP($B12,'Mixed Juniors Groups'!$B$3:$H$24,4,FALSE)</f>
        <v xml:space="preserve"> </v>
      </c>
      <c r="F12" s="45" t="str">
        <f>VLOOKUP($B12,'Mixed Juniors Groups'!$B$3:$H$24,5,FALSE)</f>
        <v xml:space="preserve"> </v>
      </c>
      <c r="G12" s="45" t="str">
        <f>VLOOKUP($B12,'Mixed Juniors Groups'!$B$3:$H$24,6,FALSE)</f>
        <v xml:space="preserve"> </v>
      </c>
      <c r="H12" s="62" t="str">
        <f>VLOOKUP($B12,'Mixed Juniors Groups'!$B$3:$H$24,7,FALSE)</f>
        <v xml:space="preserve"> </v>
      </c>
      <c r="P12" t="s">
        <v>12</v>
      </c>
    </row>
    <row r="13" spans="2:16" x14ac:dyDescent="0.3">
      <c r="B13" s="59" t="s">
        <v>127</v>
      </c>
      <c r="C13" s="60" t="str">
        <f>VLOOKUP($B13,'Mixed Juniors Groups'!$B$3:$H$24,2,FALSE)</f>
        <v xml:space="preserve"> </v>
      </c>
      <c r="D13" s="45" t="str">
        <f>VLOOKUP($B13,'Mixed Juniors Groups'!$B$3:$H$24,3,FALSE)</f>
        <v xml:space="preserve"> </v>
      </c>
      <c r="E13" s="45" t="str">
        <f>VLOOKUP($B13,'Mixed Juniors Groups'!$B$3:$H$24,4,FALSE)</f>
        <v xml:space="preserve"> </v>
      </c>
      <c r="F13" s="45" t="str">
        <f>VLOOKUP($B13,'Mixed Juniors Groups'!$B$3:$H$24,5,FALSE)</f>
        <v xml:space="preserve"> </v>
      </c>
      <c r="G13" s="45" t="str">
        <f>VLOOKUP($B13,'Mixed Juniors Groups'!$B$3:$H$24,6,FALSE)</f>
        <v xml:space="preserve"> </v>
      </c>
      <c r="H13" s="62" t="str">
        <f>VLOOKUP($B13,'Mixed Juniors Groups'!$B$3:$H$24,7,FALSE)</f>
        <v xml:space="preserve"> </v>
      </c>
      <c r="O13" t="s">
        <v>70</v>
      </c>
      <c r="P13" s="54"/>
    </row>
    <row r="14" spans="2:16" x14ac:dyDescent="0.3">
      <c r="B14" s="59" t="s">
        <v>119</v>
      </c>
      <c r="C14" s="60" t="str">
        <f>IF($B14='Mixed Juniors Groups'!$B14,'Mixed Juniors Groups'!C14,"")</f>
        <v xml:space="preserve"> </v>
      </c>
      <c r="D14" s="45" t="str">
        <f>IF($B14='Mixed Juniors Groups'!$B14,'Mixed Juniors Groups'!D14,"")</f>
        <v xml:space="preserve"> </v>
      </c>
      <c r="E14" s="45" t="str">
        <f>IF($B14='Mixed Juniors Groups'!$B14,'Mixed Juniors Groups'!E14,"")</f>
        <v xml:space="preserve"> </v>
      </c>
      <c r="F14" s="45" t="str">
        <f>IF($B14='Mixed Juniors Groups'!$B14,'Mixed Juniors Groups'!F14,"")</f>
        <v xml:space="preserve"> </v>
      </c>
      <c r="G14" s="45" t="str">
        <f>IF($B14='Mixed Juniors Groups'!$B14,'Mixed Juniors Groups'!G14,"")</f>
        <v xml:space="preserve"> </v>
      </c>
      <c r="H14" s="62" t="str">
        <f>IF($B14='Mixed Juniors Groups'!$B14,'Mixed Juniors Groups'!H14,"")</f>
        <v xml:space="preserve"> </v>
      </c>
      <c r="O14" t="s">
        <v>71</v>
      </c>
    </row>
    <row r="15" spans="2:16" x14ac:dyDescent="0.3">
      <c r="B15" s="59" t="s">
        <v>117</v>
      </c>
      <c r="C15" s="60" t="str">
        <f>IF($B15='Mixed Juniors Groups'!$B15,'Mixed Juniors Groups'!C15,"")</f>
        <v xml:space="preserve"> </v>
      </c>
      <c r="D15" s="45" t="str">
        <f>IF($B15='Mixed Juniors Groups'!$B15,'Mixed Juniors Groups'!D15,"")</f>
        <v xml:space="preserve"> </v>
      </c>
      <c r="E15" s="45" t="str">
        <f>IF($B15='Mixed Juniors Groups'!$B15,'Mixed Juniors Groups'!E15,"")</f>
        <v xml:space="preserve"> </v>
      </c>
      <c r="F15" s="45" t="str">
        <f>IF($B15='Mixed Juniors Groups'!$B15,'Mixed Juniors Groups'!F15,"")</f>
        <v xml:space="preserve"> </v>
      </c>
      <c r="G15" s="45" t="str">
        <f>IF($B15='Mixed Juniors Groups'!$B15,'Mixed Juniors Groups'!G15,"")</f>
        <v xml:space="preserve"> </v>
      </c>
      <c r="H15" s="62" t="str">
        <f>IF($B15='Mixed Juniors Groups'!$B15,'Mixed Juniors Groups'!H15,"")</f>
        <v xml:space="preserve"> </v>
      </c>
    </row>
    <row r="16" spans="2:16" x14ac:dyDescent="0.3">
      <c r="B16" s="59" t="s">
        <v>92</v>
      </c>
      <c r="C16" s="60" t="str">
        <f>IF($B16='Mixed Juniors Groups'!$B16,'Mixed Juniors Groups'!C16,"")</f>
        <v xml:space="preserve"> </v>
      </c>
      <c r="D16" s="45" t="str">
        <f>IF($B16='Mixed Juniors Groups'!$B16,'Mixed Juniors Groups'!D16,"")</f>
        <v xml:space="preserve"> </v>
      </c>
      <c r="E16" s="45" t="str">
        <f>IF($B16='Mixed Juniors Groups'!$B16,'Mixed Juniors Groups'!E16,"")</f>
        <v xml:space="preserve"> </v>
      </c>
      <c r="F16" s="45" t="str">
        <f>IF($B16='Mixed Juniors Groups'!$B16,'Mixed Juniors Groups'!F16,"")</f>
        <v xml:space="preserve"> </v>
      </c>
      <c r="G16" s="45" t="str">
        <f>IF($B16='Mixed Juniors Groups'!$B16,'Mixed Juniors Groups'!G16,"")</f>
        <v xml:space="preserve"> </v>
      </c>
      <c r="H16" s="62" t="str">
        <f>IF($B16='Mixed Juniors Groups'!$B16,'Mixed Juniors Groups'!H16,"")</f>
        <v xml:space="preserve"> </v>
      </c>
    </row>
    <row r="17" spans="2:12" x14ac:dyDescent="0.3">
      <c r="B17" s="59" t="s">
        <v>129</v>
      </c>
      <c r="C17" s="60" t="str">
        <f>IF($B17='Mixed Juniors Groups'!$B17,'Mixed Juniors Groups'!C17,"")</f>
        <v xml:space="preserve"> </v>
      </c>
      <c r="D17" s="45" t="str">
        <f>IF($B17='Mixed Juniors Groups'!$B17,'Mixed Juniors Groups'!D17,"")</f>
        <v xml:space="preserve"> </v>
      </c>
      <c r="E17" s="45" t="str">
        <f>IF($B17='Mixed Juniors Groups'!$B17,'Mixed Juniors Groups'!E17,"")</f>
        <v xml:space="preserve"> </v>
      </c>
      <c r="F17" s="45" t="str">
        <f>IF($B17='Mixed Juniors Groups'!$B17,'Mixed Juniors Groups'!F17,"")</f>
        <v xml:space="preserve"> </v>
      </c>
      <c r="G17" s="45" t="str">
        <f>IF($B17='Mixed Juniors Groups'!$B17,'Mixed Juniors Groups'!G17,"")</f>
        <v xml:space="preserve"> </v>
      </c>
      <c r="H17" s="62" t="str">
        <f>IF($B17='Mixed Juniors Groups'!$B17,'Mixed Juniors Groups'!H17,"")</f>
        <v xml:space="preserve"> </v>
      </c>
    </row>
    <row r="18" spans="2:12" x14ac:dyDescent="0.3">
      <c r="B18" s="59" t="s">
        <v>120</v>
      </c>
      <c r="C18" s="60" t="str">
        <f>IF($B18='Mixed Juniors Groups'!$B18,'Mixed Juniors Groups'!C18,"")</f>
        <v xml:space="preserve"> </v>
      </c>
      <c r="D18" s="45" t="str">
        <f>IF($B18='Mixed Juniors Groups'!$B18,'Mixed Juniors Groups'!D18,"")</f>
        <v xml:space="preserve"> </v>
      </c>
      <c r="E18" s="45" t="str">
        <f>IF($B18='Mixed Juniors Groups'!$B18,'Mixed Juniors Groups'!E18,"")</f>
        <v xml:space="preserve"> </v>
      </c>
      <c r="F18" s="45" t="str">
        <f>IF($B18='Mixed Juniors Groups'!$B18,'Mixed Juniors Groups'!F18,"")</f>
        <v xml:space="preserve"> </v>
      </c>
      <c r="G18" s="45" t="str">
        <f>IF($B18='Mixed Juniors Groups'!$B18,'Mixed Juniors Groups'!G18,"")</f>
        <v xml:space="preserve"> </v>
      </c>
      <c r="H18" s="62" t="str">
        <f>IF($B18='Mixed Juniors Groups'!$B18,'Mixed Juniors Groups'!H18,"")</f>
        <v xml:space="preserve"> </v>
      </c>
      <c r="L18" t="s">
        <v>67</v>
      </c>
    </row>
    <row r="19" spans="2:12" x14ac:dyDescent="0.3">
      <c r="B19" s="59" t="s">
        <v>94</v>
      </c>
      <c r="C19" s="60" t="str">
        <f>IF($B19='Mixed Juniors Groups'!$B19,'Mixed Juniors Groups'!C19,"")</f>
        <v xml:space="preserve"> </v>
      </c>
      <c r="D19" s="45" t="str">
        <f>IF($B19='Mixed Juniors Groups'!$B19,'Mixed Juniors Groups'!D19,"")</f>
        <v xml:space="preserve"> </v>
      </c>
      <c r="E19" s="45" t="str">
        <f>IF($B19='Mixed Juniors Groups'!$B19,'Mixed Juniors Groups'!E19,"")</f>
        <v xml:space="preserve"> </v>
      </c>
      <c r="F19" s="45" t="str">
        <f>IF($B19='Mixed Juniors Groups'!$B19,'Mixed Juniors Groups'!F19,"")</f>
        <v xml:space="preserve"> </v>
      </c>
      <c r="G19" s="45" t="str">
        <f>IF($B19='Mixed Juniors Groups'!$B19,'Mixed Juniors Groups'!G19,"")</f>
        <v xml:space="preserve"> </v>
      </c>
      <c r="H19" s="62" t="str">
        <f>IF($B19='Mixed Juniors Groups'!$B19,'Mixed Juniors Groups'!H19,"")</f>
        <v xml:space="preserve"> </v>
      </c>
      <c r="K19" t="s">
        <v>142</v>
      </c>
      <c r="L19" s="54"/>
    </row>
    <row r="20" spans="2:12" x14ac:dyDescent="0.3">
      <c r="B20" s="59" t="s">
        <v>96</v>
      </c>
      <c r="C20" s="60" t="str">
        <f>IF($B20='Mixed Juniors Groups'!$B20,'Mixed Juniors Groups'!C20,"")</f>
        <v xml:space="preserve"> </v>
      </c>
      <c r="D20" s="45" t="str">
        <f>IF($B20='Mixed Juniors Groups'!$B20,'Mixed Juniors Groups'!D20,"")</f>
        <v xml:space="preserve"> </v>
      </c>
      <c r="E20" s="45" t="str">
        <f>IF($B20='Mixed Juniors Groups'!$B20,'Mixed Juniors Groups'!E20,"")</f>
        <v xml:space="preserve"> </v>
      </c>
      <c r="F20" s="45" t="str">
        <f>IF($B20='Mixed Juniors Groups'!$B20,'Mixed Juniors Groups'!F20,"")</f>
        <v xml:space="preserve"> </v>
      </c>
      <c r="G20" s="45" t="str">
        <f>IF($B20='Mixed Juniors Groups'!$B20,'Mixed Juniors Groups'!G20,"")</f>
        <v xml:space="preserve"> </v>
      </c>
      <c r="H20" s="62" t="str">
        <f>IF($B20='Mixed Juniors Groups'!$B20,'Mixed Juniors Groups'!H20,"")</f>
        <v xml:space="preserve"> </v>
      </c>
      <c r="K20" t="s">
        <v>143</v>
      </c>
    </row>
    <row r="21" spans="2:12" x14ac:dyDescent="0.3">
      <c r="B21" s="55" t="s">
        <v>124</v>
      </c>
      <c r="C21" s="8" t="str">
        <f>IF($B21='Mixed Juniors Groups'!$B21,'Mixed Juniors Groups'!C21,"")</f>
        <v xml:space="preserve"> </v>
      </c>
      <c r="D21" s="9" t="str">
        <f>IF($B21='Mixed Juniors Groups'!$B21,'Mixed Juniors Groups'!D21,"")</f>
        <v xml:space="preserve"> </v>
      </c>
      <c r="E21" s="9" t="str">
        <f>IF($B21='Mixed Juniors Groups'!$B21,'Mixed Juniors Groups'!E21,"")</f>
        <v xml:space="preserve"> </v>
      </c>
      <c r="F21" s="9" t="str">
        <f>IF($B21='Mixed Juniors Groups'!$B21,'Mixed Juniors Groups'!F21,"")</f>
        <v xml:space="preserve"> </v>
      </c>
      <c r="G21" s="9" t="str">
        <f>IF($B21='Mixed Juniors Groups'!$B21,'Mixed Juniors Groups'!G21,"")</f>
        <v xml:space="preserve"> </v>
      </c>
      <c r="H21" s="10" t="str">
        <f>IF($B21='Mixed Juniors Groups'!$B21,'Mixed Juniors Groups'!H21,"")</f>
        <v xml:space="preserve"> </v>
      </c>
    </row>
    <row r="22" spans="2:12" x14ac:dyDescent="0.3">
      <c r="B22" s="55" t="s">
        <v>126</v>
      </c>
      <c r="C22" s="8" t="str">
        <f>IF($B22='Mixed Juniors Groups'!$B22,'Mixed Juniors Groups'!C22,"")</f>
        <v xml:space="preserve"> </v>
      </c>
      <c r="D22" s="9" t="str">
        <f>IF($B22='Mixed Juniors Groups'!$B22,'Mixed Juniors Groups'!D22,"")</f>
        <v xml:space="preserve"> </v>
      </c>
      <c r="E22" s="9" t="str">
        <f>IF($B22='Mixed Juniors Groups'!$B22,'Mixed Juniors Groups'!E22,"")</f>
        <v xml:space="preserve"> </v>
      </c>
      <c r="F22" s="9" t="str">
        <f>IF($B22='Mixed Juniors Groups'!$B22,'Mixed Juniors Groups'!F22,"")</f>
        <v xml:space="preserve"> </v>
      </c>
      <c r="G22" s="9" t="str">
        <f>IF($B22='Mixed Juniors Groups'!$B22,'Mixed Juniors Groups'!G22,"")</f>
        <v xml:space="preserve"> </v>
      </c>
      <c r="H22" s="10" t="str">
        <f>IF($B22='Mixed Juniors Groups'!$B22,'Mixed Juniors Groups'!H22,"")</f>
        <v xml:space="preserve"> </v>
      </c>
    </row>
    <row r="23" spans="2:12" x14ac:dyDescent="0.3">
      <c r="B23" s="55" t="s">
        <v>121</v>
      </c>
      <c r="C23" s="8" t="str">
        <f>IF($B23='Mixed Juniors Groups'!$B23,'Mixed Juniors Groups'!C23,"")</f>
        <v xml:space="preserve"> </v>
      </c>
      <c r="D23" s="9" t="str">
        <f>IF($B23='Mixed Juniors Groups'!$B23,'Mixed Juniors Groups'!D23,"")</f>
        <v xml:space="preserve"> </v>
      </c>
      <c r="E23" s="9" t="str">
        <f>IF($B23='Mixed Juniors Groups'!$B23,'Mixed Juniors Groups'!E23,"")</f>
        <v xml:space="preserve"> </v>
      </c>
      <c r="F23" s="9" t="str">
        <f>IF($B23='Mixed Juniors Groups'!$B23,'Mixed Juniors Groups'!F23,"")</f>
        <v xml:space="preserve"> </v>
      </c>
      <c r="G23" s="9" t="str">
        <f>IF($B23='Mixed Juniors Groups'!$B23,'Mixed Juniors Groups'!G23,"")</f>
        <v xml:space="preserve"> </v>
      </c>
      <c r="H23" s="10" t="str">
        <f>IF($B23='Mixed Juniors Groups'!$B23,'Mixed Juniors Groups'!H23,"")</f>
        <v xml:space="preserve"> </v>
      </c>
    </row>
    <row r="24" spans="2:12" ht="15" thickBot="1" x14ac:dyDescent="0.35">
      <c r="B24" s="56" t="s">
        <v>107</v>
      </c>
      <c r="C24" s="18" t="str">
        <f>IF($B24='Mixed Juniors Groups'!$B24,'Mixed Juniors Groups'!C24,"")</f>
        <v xml:space="preserve"> </v>
      </c>
      <c r="D24" s="17" t="str">
        <f>IF($B24='Mixed Juniors Groups'!$B24,'Mixed Juniors Groups'!D24,"")</f>
        <v xml:space="preserve"> </v>
      </c>
      <c r="E24" s="17" t="str">
        <f>IF($B24='Mixed Juniors Groups'!$B24,'Mixed Juniors Groups'!E24,"")</f>
        <v xml:space="preserve"> </v>
      </c>
      <c r="F24" s="17" t="str">
        <f>IF($B24='Mixed Juniors Groups'!$B24,'Mixed Juniors Groups'!F24,"")</f>
        <v xml:space="preserve"> </v>
      </c>
      <c r="G24" s="17" t="str">
        <f>IF($B24='Mixed Juniors Groups'!$B24,'Mixed Juniors Groups'!G24,"")</f>
        <v xml:space="preserve"> </v>
      </c>
      <c r="H24" s="16" t="str">
        <f>IF($B24='Mixed Juniors Groups'!$B24,'Mixed Juniors Groups'!H24,"")</f>
        <v xml:space="preserve"> </v>
      </c>
    </row>
    <row r="25" spans="2:12" ht="15" thickBot="1" x14ac:dyDescent="0.35"/>
    <row r="26" spans="2:12" ht="15" thickBot="1" x14ac:dyDescent="0.35">
      <c r="B26" s="35" t="s">
        <v>80</v>
      </c>
      <c r="C26" s="90" t="s">
        <v>0</v>
      </c>
      <c r="D26" s="91"/>
      <c r="E26" s="92"/>
      <c r="F26" s="47" t="s">
        <v>100</v>
      </c>
      <c r="G26" s="48" t="s">
        <v>102</v>
      </c>
    </row>
    <row r="27" spans="2:12" x14ac:dyDescent="0.3">
      <c r="B27" s="59" t="s">
        <v>97</v>
      </c>
      <c r="C27" s="93" t="s">
        <v>2</v>
      </c>
      <c r="D27" s="94"/>
      <c r="E27" s="95"/>
      <c r="F27" s="45">
        <f t="shared" ref="F27:F33" si="0">COUNTIF(H$4:H$24,B27)</f>
        <v>0</v>
      </c>
      <c r="G27" s="62"/>
    </row>
    <row r="28" spans="2:12" x14ac:dyDescent="0.3">
      <c r="B28" s="59" t="s">
        <v>95</v>
      </c>
      <c r="C28" s="87" t="s">
        <v>45</v>
      </c>
      <c r="D28" s="88"/>
      <c r="E28" s="89"/>
      <c r="F28" s="45">
        <f t="shared" si="0"/>
        <v>0</v>
      </c>
      <c r="G28" s="62"/>
    </row>
    <row r="29" spans="2:12" x14ac:dyDescent="0.3">
      <c r="B29" s="59" t="s">
        <v>93</v>
      </c>
      <c r="C29" s="87" t="s">
        <v>40</v>
      </c>
      <c r="D29" s="88"/>
      <c r="E29" s="89"/>
      <c r="F29" s="45">
        <f t="shared" si="0"/>
        <v>0</v>
      </c>
      <c r="G29" s="62"/>
    </row>
    <row r="30" spans="2:12" x14ac:dyDescent="0.3">
      <c r="B30" s="59" t="s">
        <v>91</v>
      </c>
      <c r="C30" s="87" t="s">
        <v>189</v>
      </c>
      <c r="D30" s="88"/>
      <c r="E30" s="89"/>
      <c r="F30" s="45">
        <f t="shared" si="0"/>
        <v>0</v>
      </c>
      <c r="G30" s="62"/>
    </row>
    <row r="31" spans="2:12" x14ac:dyDescent="0.3">
      <c r="B31" s="59" t="s">
        <v>105</v>
      </c>
      <c r="C31" s="87" t="s">
        <v>35</v>
      </c>
      <c r="D31" s="88"/>
      <c r="E31" s="89"/>
      <c r="F31" s="45">
        <f t="shared" si="0"/>
        <v>0</v>
      </c>
      <c r="G31" s="62"/>
    </row>
    <row r="32" spans="2:12" x14ac:dyDescent="0.3">
      <c r="B32" s="55" t="s">
        <v>122</v>
      </c>
      <c r="C32" s="87" t="s">
        <v>190</v>
      </c>
      <c r="D32" s="88"/>
      <c r="E32" s="89"/>
      <c r="F32" s="9">
        <f t="shared" si="0"/>
        <v>0</v>
      </c>
      <c r="G32" s="10"/>
    </row>
    <row r="33" spans="2:8" ht="15" thickBot="1" x14ac:dyDescent="0.35">
      <c r="B33" s="56" t="s">
        <v>130</v>
      </c>
      <c r="C33" s="96" t="s">
        <v>191</v>
      </c>
      <c r="D33" s="97"/>
      <c r="E33" s="98"/>
      <c r="F33" s="17">
        <f t="shared" si="0"/>
        <v>0</v>
      </c>
      <c r="G33" s="16"/>
    </row>
    <row r="35" spans="2:8" ht="15" thickBot="1" x14ac:dyDescent="0.35"/>
    <row r="36" spans="2:8" ht="15" thickBot="1" x14ac:dyDescent="0.35">
      <c r="B36" s="35" t="s">
        <v>81</v>
      </c>
      <c r="C36" s="57" t="s">
        <v>84</v>
      </c>
      <c r="D36" s="47" t="s">
        <v>85</v>
      </c>
      <c r="E36" s="47" t="s">
        <v>86</v>
      </c>
      <c r="F36" s="47" t="s">
        <v>85</v>
      </c>
      <c r="G36" s="47" t="s">
        <v>86</v>
      </c>
      <c r="H36" s="48" t="s">
        <v>89</v>
      </c>
    </row>
    <row r="37" spans="2:8" x14ac:dyDescent="0.3">
      <c r="B37" s="59" t="s">
        <v>106</v>
      </c>
      <c r="C37" s="60" t="str">
        <f>VLOOKUP($B37,'Mixed Juniors Groups'!$B$37:$H$51,2,FALSE)</f>
        <v xml:space="preserve"> </v>
      </c>
      <c r="D37" s="45" t="str">
        <f>VLOOKUP($B37,'Mixed Juniors Groups'!$B$37:$H$51,3,FALSE)</f>
        <v xml:space="preserve"> </v>
      </c>
      <c r="E37" s="45" t="str">
        <f>VLOOKUP($B37,'Mixed Juniors Groups'!$B$37:$H$51,4,FALSE)</f>
        <v xml:space="preserve"> </v>
      </c>
      <c r="F37" s="45" t="str">
        <f>VLOOKUP($B37,'Mixed Juniors Groups'!$B$37:$H$51,5,FALSE)</f>
        <v xml:space="preserve"> </v>
      </c>
      <c r="G37" s="45" t="str">
        <f>VLOOKUP($B37,'Mixed Juniors Groups'!$B$37:$H$51,6,FALSE)</f>
        <v xml:space="preserve"> </v>
      </c>
      <c r="H37" s="62" t="str">
        <f>VLOOKUP($B37,'Mixed Juniors Groups'!$B$37:$H$51,7,FALSE)</f>
        <v xml:space="preserve"> </v>
      </c>
    </row>
    <row r="38" spans="2:8" x14ac:dyDescent="0.3">
      <c r="B38" s="59" t="s">
        <v>301</v>
      </c>
      <c r="C38" s="60" t="str">
        <f>VLOOKUP($B38,'Mixed Juniors Groups'!$B$37:$H$51,2,FALSE)</f>
        <v xml:space="preserve"> </v>
      </c>
      <c r="D38" s="45" t="str">
        <f>VLOOKUP($B38,'Mixed Juniors Groups'!$B$37:$H$51,3,FALSE)</f>
        <v xml:space="preserve"> </v>
      </c>
      <c r="E38" s="45" t="str">
        <f>VLOOKUP($B38,'Mixed Juniors Groups'!$B$37:$H$51,4,FALSE)</f>
        <v xml:space="preserve"> </v>
      </c>
      <c r="F38" s="45" t="str">
        <f>VLOOKUP($B38,'Mixed Juniors Groups'!$B$37:$H$51,5,FALSE)</f>
        <v xml:space="preserve"> </v>
      </c>
      <c r="G38" s="45" t="str">
        <f>VLOOKUP($B38,'Mixed Juniors Groups'!$B$37:$H$51,6,FALSE)</f>
        <v xml:space="preserve"> </v>
      </c>
      <c r="H38" s="62" t="str">
        <f>VLOOKUP($B38,'Mixed Juniors Groups'!$B$37:$H$51,7,FALSE)</f>
        <v xml:space="preserve"> </v>
      </c>
    </row>
    <row r="39" spans="2:8" x14ac:dyDescent="0.3">
      <c r="B39" s="59" t="s">
        <v>115</v>
      </c>
      <c r="C39" s="60" t="str">
        <f>VLOOKUP($B39,'Mixed Juniors Groups'!$B$37:$H$51,2,FALSE)</f>
        <v xml:space="preserve"> </v>
      </c>
      <c r="D39" s="45" t="str">
        <f>VLOOKUP($B39,'Mixed Juniors Groups'!$B$37:$H$51,3,FALSE)</f>
        <v xml:space="preserve"> </v>
      </c>
      <c r="E39" s="45" t="str">
        <f>VLOOKUP($B39,'Mixed Juniors Groups'!$B$37:$H$51,4,FALSE)</f>
        <v xml:space="preserve"> </v>
      </c>
      <c r="F39" s="45" t="str">
        <f>VLOOKUP($B39,'Mixed Juniors Groups'!$B$37:$H$51,5,FALSE)</f>
        <v xml:space="preserve"> </v>
      </c>
      <c r="G39" s="45" t="str">
        <f>VLOOKUP($B39,'Mixed Juniors Groups'!$B$37:$H$51,6,FALSE)</f>
        <v xml:space="preserve"> </v>
      </c>
      <c r="H39" s="62" t="str">
        <f>VLOOKUP($B39,'Mixed Juniors Groups'!$B$37:$H$51,7,FALSE)</f>
        <v xml:space="preserve"> </v>
      </c>
    </row>
    <row r="40" spans="2:8" x14ac:dyDescent="0.3">
      <c r="B40" s="59" t="s">
        <v>116</v>
      </c>
      <c r="C40" s="60" t="str">
        <f>VLOOKUP($B40,'Mixed Juniors Groups'!$B$37:$H$51,2,FALSE)</f>
        <v xml:space="preserve"> </v>
      </c>
      <c r="D40" s="45" t="str">
        <f>VLOOKUP($B40,'Mixed Juniors Groups'!$B$37:$H$51,3,FALSE)</f>
        <v xml:space="preserve"> </v>
      </c>
      <c r="E40" s="45" t="str">
        <f>VLOOKUP($B40,'Mixed Juniors Groups'!$B$37:$H$51,4,FALSE)</f>
        <v xml:space="preserve"> </v>
      </c>
      <c r="F40" s="45" t="str">
        <f>VLOOKUP($B40,'Mixed Juniors Groups'!$B$37:$H$51,5,FALSE)</f>
        <v xml:space="preserve"> </v>
      </c>
      <c r="G40" s="45" t="str">
        <f>VLOOKUP($B40,'Mixed Juniors Groups'!$B$37:$H$51,6,FALSE)</f>
        <v xml:space="preserve"> </v>
      </c>
      <c r="H40" s="62" t="str">
        <f>VLOOKUP($B40,'Mixed Juniors Groups'!$B$37:$H$51,7,FALSE)</f>
        <v xml:space="preserve"> </v>
      </c>
    </row>
    <row r="41" spans="2:8" x14ac:dyDescent="0.3">
      <c r="B41" s="59" t="s">
        <v>117</v>
      </c>
      <c r="C41" s="60" t="str">
        <f>VLOOKUP($B41,'Mixed Juniors Groups'!$B$37:$H$51,2,FALSE)</f>
        <v xml:space="preserve"> </v>
      </c>
      <c r="D41" s="45" t="str">
        <f>VLOOKUP($B41,'Mixed Juniors Groups'!$B$37:$H$51,3,FALSE)</f>
        <v xml:space="preserve"> </v>
      </c>
      <c r="E41" s="45" t="str">
        <f>VLOOKUP($B41,'Mixed Juniors Groups'!$B$37:$H$51,4,FALSE)</f>
        <v xml:space="preserve"> </v>
      </c>
      <c r="F41" s="45" t="str">
        <f>VLOOKUP($B41,'Mixed Juniors Groups'!$B$37:$H$51,5,FALSE)</f>
        <v xml:space="preserve"> </v>
      </c>
      <c r="G41" s="45" t="str">
        <f>VLOOKUP($B41,'Mixed Juniors Groups'!$B$37:$H$51,6,FALSE)</f>
        <v xml:space="preserve"> </v>
      </c>
      <c r="H41" s="62" t="str">
        <f>VLOOKUP($B41,'Mixed Juniors Groups'!$B$37:$H$51,7,FALSE)</f>
        <v xml:space="preserve"> </v>
      </c>
    </row>
    <row r="42" spans="2:8" x14ac:dyDescent="0.3">
      <c r="B42" s="59" t="s">
        <v>118</v>
      </c>
      <c r="C42" s="60" t="str">
        <f>VLOOKUP($B42,'Mixed Juniors Groups'!$B$37:$H$51,2,FALSE)</f>
        <v xml:space="preserve"> </v>
      </c>
      <c r="D42" s="45" t="str">
        <f>VLOOKUP($B42,'Mixed Juniors Groups'!$B$37:$H$51,3,FALSE)</f>
        <v xml:space="preserve"> </v>
      </c>
      <c r="E42" s="45" t="str">
        <f>VLOOKUP($B42,'Mixed Juniors Groups'!$B$37:$H$51,4,FALSE)</f>
        <v xml:space="preserve"> </v>
      </c>
      <c r="F42" s="45" t="str">
        <f>VLOOKUP($B42,'Mixed Juniors Groups'!$B$37:$H$51,5,FALSE)</f>
        <v xml:space="preserve"> </v>
      </c>
      <c r="G42" s="45" t="str">
        <f>VLOOKUP($B42,'Mixed Juniors Groups'!$B$37:$H$51,6,FALSE)</f>
        <v xml:space="preserve"> </v>
      </c>
      <c r="H42" s="62" t="str">
        <f>VLOOKUP($B42,'Mixed Juniors Groups'!$B$37:$H$51,7,FALSE)</f>
        <v xml:space="preserve"> </v>
      </c>
    </row>
    <row r="43" spans="2:8" x14ac:dyDescent="0.3">
      <c r="B43" s="59" t="s">
        <v>302</v>
      </c>
      <c r="C43" s="60" t="str">
        <f>VLOOKUP($B43,'Mixed Juniors Groups'!$B$37:$H$51,2,FALSE)</f>
        <v xml:space="preserve"> </v>
      </c>
      <c r="D43" s="45" t="str">
        <f>VLOOKUP($B43,'Mixed Juniors Groups'!$B$37:$H$51,3,FALSE)</f>
        <v xml:space="preserve"> </v>
      </c>
      <c r="E43" s="45" t="str">
        <f>VLOOKUP($B43,'Mixed Juniors Groups'!$B$37:$H$51,4,FALSE)</f>
        <v xml:space="preserve"> </v>
      </c>
      <c r="F43" s="45" t="str">
        <f>VLOOKUP($B43,'Mixed Juniors Groups'!$B$37:$H$51,5,FALSE)</f>
        <v xml:space="preserve"> </v>
      </c>
      <c r="G43" s="45" t="str">
        <f>VLOOKUP($B43,'Mixed Juniors Groups'!$B$37:$H$51,6,FALSE)</f>
        <v xml:space="preserve"> </v>
      </c>
      <c r="H43" s="62" t="str">
        <f>VLOOKUP($B43,'Mixed Juniors Groups'!$B$37:$H$51,7,FALSE)</f>
        <v xml:space="preserve"> </v>
      </c>
    </row>
    <row r="44" spans="2:8" x14ac:dyDescent="0.3">
      <c r="B44" s="59" t="s">
        <v>303</v>
      </c>
      <c r="C44" s="60" t="str">
        <f>VLOOKUP($B44,'Mixed Juniors Groups'!$B$37:$H$51,2,FALSE)</f>
        <v xml:space="preserve"> </v>
      </c>
      <c r="D44" s="45" t="str">
        <f>VLOOKUP($B44,'Mixed Juniors Groups'!$B$37:$H$51,3,FALSE)</f>
        <v xml:space="preserve"> </v>
      </c>
      <c r="E44" s="45" t="str">
        <f>VLOOKUP($B44,'Mixed Juniors Groups'!$B$37:$H$51,4,FALSE)</f>
        <v xml:space="preserve"> </v>
      </c>
      <c r="F44" s="45" t="str">
        <f>VLOOKUP($B44,'Mixed Juniors Groups'!$B$37:$H$51,5,FALSE)</f>
        <v xml:space="preserve"> </v>
      </c>
      <c r="G44" s="45" t="str">
        <f>VLOOKUP($B44,'Mixed Juniors Groups'!$B$37:$H$51,6,FALSE)</f>
        <v xml:space="preserve"> </v>
      </c>
      <c r="H44" s="62" t="str">
        <f>VLOOKUP($B44,'Mixed Juniors Groups'!$B$37:$H$51,7,FALSE)</f>
        <v xml:space="preserve"> </v>
      </c>
    </row>
    <row r="45" spans="2:8" x14ac:dyDescent="0.3">
      <c r="B45" s="59" t="s">
        <v>119</v>
      </c>
      <c r="C45" s="60" t="str">
        <f>VLOOKUP($B45,'Mixed Juniors Groups'!$B$37:$H$51,2,FALSE)</f>
        <v xml:space="preserve"> </v>
      </c>
      <c r="D45" s="45" t="str">
        <f>VLOOKUP($B45,'Mixed Juniors Groups'!$B$37:$H$51,3,FALSE)</f>
        <v xml:space="preserve"> </v>
      </c>
      <c r="E45" s="45" t="str">
        <f>VLOOKUP($B45,'Mixed Juniors Groups'!$B$37:$H$51,4,FALSE)</f>
        <v xml:space="preserve"> </v>
      </c>
      <c r="F45" s="45" t="str">
        <f>VLOOKUP($B45,'Mixed Juniors Groups'!$B$37:$H$51,5,FALSE)</f>
        <v xml:space="preserve"> </v>
      </c>
      <c r="G45" s="45" t="str">
        <f>VLOOKUP($B45,'Mixed Juniors Groups'!$B$37:$H$51,6,FALSE)</f>
        <v xml:space="preserve"> </v>
      </c>
      <c r="H45" s="62" t="str">
        <f>VLOOKUP($B45,'Mixed Juniors Groups'!$B$37:$H$51,7,FALSE)</f>
        <v xml:space="preserve"> </v>
      </c>
    </row>
    <row r="46" spans="2:8" x14ac:dyDescent="0.3">
      <c r="B46" s="59" t="s">
        <v>92</v>
      </c>
      <c r="C46" s="60" t="str">
        <f>VLOOKUP($B46,'Mixed Juniors Groups'!$B$37:$H$51,2,FALSE)</f>
        <v xml:space="preserve"> </v>
      </c>
      <c r="D46" s="45" t="str">
        <f>VLOOKUP($B46,'Mixed Juniors Groups'!$B$37:$H$51,3,FALSE)</f>
        <v xml:space="preserve"> </v>
      </c>
      <c r="E46" s="45" t="str">
        <f>VLOOKUP($B46,'Mixed Juniors Groups'!$B$37:$H$51,4,FALSE)</f>
        <v xml:space="preserve"> </v>
      </c>
      <c r="F46" s="45" t="str">
        <f>VLOOKUP($B46,'Mixed Juniors Groups'!$B$37:$H$51,5,FALSE)</f>
        <v xml:space="preserve"> </v>
      </c>
      <c r="G46" s="45" t="str">
        <f>VLOOKUP($B46,'Mixed Juniors Groups'!$B$37:$H$51,6,FALSE)</f>
        <v xml:space="preserve"> </v>
      </c>
      <c r="H46" s="62" t="str">
        <f>VLOOKUP($B46,'Mixed Juniors Groups'!$B$37:$H$51,7,FALSE)</f>
        <v xml:space="preserve"> </v>
      </c>
    </row>
    <row r="47" spans="2:8" x14ac:dyDescent="0.3">
      <c r="B47" s="59" t="s">
        <v>120</v>
      </c>
      <c r="C47" s="60" t="str">
        <f>VLOOKUP($B47,'Mixed Juniors Groups'!$B$37:$H$51,2,FALSE)</f>
        <v xml:space="preserve"> </v>
      </c>
      <c r="D47" s="45" t="str">
        <f>VLOOKUP($B47,'Mixed Juniors Groups'!$B$37:$H$51,3,FALSE)</f>
        <v xml:space="preserve"> </v>
      </c>
      <c r="E47" s="45" t="str">
        <f>VLOOKUP($B47,'Mixed Juniors Groups'!$B$37:$H$51,4,FALSE)</f>
        <v xml:space="preserve"> </v>
      </c>
      <c r="F47" s="45" t="str">
        <f>VLOOKUP($B47,'Mixed Juniors Groups'!$B$37:$H$51,5,FALSE)</f>
        <v xml:space="preserve"> </v>
      </c>
      <c r="G47" s="45" t="str">
        <f>VLOOKUP($B47,'Mixed Juniors Groups'!$B$37:$H$51,6,FALSE)</f>
        <v xml:space="preserve"> </v>
      </c>
      <c r="H47" s="62" t="str">
        <f>VLOOKUP($B47,'Mixed Juniors Groups'!$B$37:$H$51,7,FALSE)</f>
        <v xml:space="preserve"> </v>
      </c>
    </row>
    <row r="48" spans="2:8" x14ac:dyDescent="0.3">
      <c r="B48" s="55" t="s">
        <v>90</v>
      </c>
      <c r="C48" s="60" t="str">
        <f>VLOOKUP($B48,'Mixed Juniors Groups'!$B$37:$H$51,2,FALSE)</f>
        <v xml:space="preserve"> </v>
      </c>
      <c r="D48" s="45" t="str">
        <f>VLOOKUP($B48,'Mixed Juniors Groups'!$B$37:$H$51,3,FALSE)</f>
        <v xml:space="preserve"> </v>
      </c>
      <c r="E48" s="45" t="str">
        <f>VLOOKUP($B48,'Mixed Juniors Groups'!$B$37:$H$51,4,FALSE)</f>
        <v xml:space="preserve"> </v>
      </c>
      <c r="F48" s="45" t="str">
        <f>VLOOKUP($B48,'Mixed Juniors Groups'!$B$37:$H$51,5,FALSE)</f>
        <v xml:space="preserve"> </v>
      </c>
      <c r="G48" s="45" t="str">
        <f>VLOOKUP($B48,'Mixed Juniors Groups'!$B$37:$H$51,6,FALSE)</f>
        <v xml:space="preserve"> </v>
      </c>
      <c r="H48" s="62" t="str">
        <f>VLOOKUP($B48,'Mixed Juniors Groups'!$B$37:$H$51,7,FALSE)</f>
        <v xml:space="preserve"> </v>
      </c>
    </row>
    <row r="49" spans="2:8" x14ac:dyDescent="0.3">
      <c r="B49" s="55" t="s">
        <v>121</v>
      </c>
      <c r="C49" s="8" t="str">
        <f>VLOOKUP($B49,'Mixed Juniors Groups'!$B$37:$H$51,2,FALSE)</f>
        <v xml:space="preserve"> </v>
      </c>
      <c r="D49" s="9" t="str">
        <f>VLOOKUP($B49,'Mixed Juniors Groups'!$B$37:$H$51,3,FALSE)</f>
        <v xml:space="preserve"> </v>
      </c>
      <c r="E49" s="9" t="str">
        <f>VLOOKUP($B49,'Mixed Juniors Groups'!$B$37:$H$51,4,FALSE)</f>
        <v xml:space="preserve"> </v>
      </c>
      <c r="F49" s="9" t="str">
        <f>VLOOKUP($B49,'Mixed Juniors Groups'!$B$37:$H$51,5,FALSE)</f>
        <v xml:space="preserve"> </v>
      </c>
      <c r="G49" s="9" t="str">
        <f>VLOOKUP($B49,'Mixed Juniors Groups'!$B$37:$H$51,6,FALSE)</f>
        <v xml:space="preserve"> </v>
      </c>
      <c r="H49" s="10" t="str">
        <f>VLOOKUP($B49,'Mixed Juniors Groups'!$B$37:$H$51,7,FALSE)</f>
        <v xml:space="preserve"> </v>
      </c>
    </row>
    <row r="50" spans="2:8" x14ac:dyDescent="0.3">
      <c r="B50" s="55" t="s">
        <v>304</v>
      </c>
      <c r="C50" s="8" t="str">
        <f>VLOOKUP($B50,'Mixed Juniors Groups'!$B$37:$H$51,2,FALSE)</f>
        <v xml:space="preserve"> </v>
      </c>
      <c r="D50" s="9" t="str">
        <f>VLOOKUP($B50,'Mixed Juniors Groups'!$B$37:$H$51,3,FALSE)</f>
        <v xml:space="preserve"> </v>
      </c>
      <c r="E50" s="9" t="str">
        <f>VLOOKUP($B50,'Mixed Juniors Groups'!$B$37:$H$51,4,FALSE)</f>
        <v xml:space="preserve"> </v>
      </c>
      <c r="F50" s="9" t="str">
        <f>VLOOKUP($B50,'Mixed Juniors Groups'!$B$37:$H$51,5,FALSE)</f>
        <v xml:space="preserve"> </v>
      </c>
      <c r="G50" s="9" t="str">
        <f>VLOOKUP($B50,'Mixed Juniors Groups'!$B$37:$H$51,6,FALSE)</f>
        <v xml:space="preserve"> </v>
      </c>
      <c r="H50" s="10" t="str">
        <f>VLOOKUP($B50,'Mixed Juniors Groups'!$B$37:$H$51,7,FALSE)</f>
        <v xml:space="preserve"> </v>
      </c>
    </row>
    <row r="51" spans="2:8" ht="15" thickBot="1" x14ac:dyDescent="0.35">
      <c r="B51" s="56" t="s">
        <v>107</v>
      </c>
      <c r="C51" s="18" t="str">
        <f>VLOOKUP($B51,'Mixed Juniors Groups'!$B$37:$H$51,2,FALSE)</f>
        <v xml:space="preserve"> </v>
      </c>
      <c r="D51" s="17" t="str">
        <f>VLOOKUP($B51,'Mixed Juniors Groups'!$B$37:$H$51,3,FALSE)</f>
        <v xml:space="preserve"> </v>
      </c>
      <c r="E51" s="17" t="str">
        <f>VLOOKUP($B51,'Mixed Juniors Groups'!$B$37:$H$51,4,FALSE)</f>
        <v xml:space="preserve"> </v>
      </c>
      <c r="F51" s="17" t="str">
        <f>VLOOKUP($B51,'Mixed Juniors Groups'!$B$37:$H$51,5,FALSE)</f>
        <v xml:space="preserve"> </v>
      </c>
      <c r="G51" s="17" t="str">
        <f>VLOOKUP($B51,'Mixed Juniors Groups'!$B$37:$H$51,6,FALSE)</f>
        <v xml:space="preserve"> </v>
      </c>
      <c r="H51" s="16" t="str">
        <f>VLOOKUP($B51,'Mixed Juniors Groups'!$B$37:$H$51,7,FALSE)</f>
        <v xml:space="preserve"> </v>
      </c>
    </row>
    <row r="52" spans="2:8" ht="15" thickBot="1" x14ac:dyDescent="0.35"/>
    <row r="53" spans="2:8" ht="15" thickBot="1" x14ac:dyDescent="0.35">
      <c r="B53" s="35" t="s">
        <v>81</v>
      </c>
      <c r="C53" s="90" t="s">
        <v>0</v>
      </c>
      <c r="D53" s="91"/>
      <c r="E53" s="92"/>
      <c r="F53" s="47" t="s">
        <v>100</v>
      </c>
      <c r="G53" s="48" t="s">
        <v>102</v>
      </c>
    </row>
    <row r="54" spans="2:8" x14ac:dyDescent="0.3">
      <c r="B54" s="59" t="s">
        <v>97</v>
      </c>
      <c r="C54" s="93" t="s">
        <v>37</v>
      </c>
      <c r="D54" s="94"/>
      <c r="E54" s="95"/>
      <c r="F54" s="45">
        <f t="shared" ref="F54:F59" si="1">COUNTIF(H$37:H$51,B54)</f>
        <v>0</v>
      </c>
      <c r="G54" s="62"/>
    </row>
    <row r="55" spans="2:8" x14ac:dyDescent="0.3">
      <c r="B55" s="59" t="s">
        <v>95</v>
      </c>
      <c r="C55" s="87" t="s">
        <v>36</v>
      </c>
      <c r="D55" s="88"/>
      <c r="E55" s="89"/>
      <c r="F55" s="45">
        <f t="shared" si="1"/>
        <v>0</v>
      </c>
      <c r="G55" s="62"/>
    </row>
    <row r="56" spans="2:8" x14ac:dyDescent="0.3">
      <c r="B56" s="59" t="s">
        <v>93</v>
      </c>
      <c r="C56" s="87" t="s">
        <v>42</v>
      </c>
      <c r="D56" s="88"/>
      <c r="E56" s="89"/>
      <c r="F56" s="45">
        <f t="shared" si="1"/>
        <v>0</v>
      </c>
      <c r="G56" s="62"/>
    </row>
    <row r="57" spans="2:8" x14ac:dyDescent="0.3">
      <c r="B57" s="59" t="s">
        <v>91</v>
      </c>
      <c r="C57" s="87" t="s">
        <v>210</v>
      </c>
      <c r="D57" s="88"/>
      <c r="E57" s="89"/>
      <c r="F57" s="45">
        <f t="shared" si="1"/>
        <v>0</v>
      </c>
      <c r="G57" s="62"/>
    </row>
    <row r="58" spans="2:8" x14ac:dyDescent="0.3">
      <c r="B58" s="59" t="s">
        <v>105</v>
      </c>
      <c r="C58" s="87" t="s">
        <v>192</v>
      </c>
      <c r="D58" s="88"/>
      <c r="E58" s="89"/>
      <c r="F58" s="45">
        <f t="shared" si="1"/>
        <v>0</v>
      </c>
      <c r="G58" s="62"/>
    </row>
    <row r="59" spans="2:8" ht="15" thickBot="1" x14ac:dyDescent="0.35">
      <c r="B59" s="56" t="s">
        <v>122</v>
      </c>
      <c r="C59" s="96" t="s">
        <v>193</v>
      </c>
      <c r="D59" s="97"/>
      <c r="E59" s="98"/>
      <c r="F59" s="17">
        <f t="shared" si="1"/>
        <v>0</v>
      </c>
      <c r="G59" s="16"/>
    </row>
  </sheetData>
  <mergeCells count="15">
    <mergeCell ref="C59:E59"/>
    <mergeCell ref="C57:E57"/>
    <mergeCell ref="C58:E58"/>
    <mergeCell ref="C55:E55"/>
    <mergeCell ref="C56:E56"/>
    <mergeCell ref="C54:E54"/>
    <mergeCell ref="C32:E32"/>
    <mergeCell ref="C33:E33"/>
    <mergeCell ref="C30:E30"/>
    <mergeCell ref="C31:E31"/>
    <mergeCell ref="C28:E28"/>
    <mergeCell ref="C29:E29"/>
    <mergeCell ref="C26:E26"/>
    <mergeCell ref="C27:E27"/>
    <mergeCell ref="C53:E5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DF32-7D41-4958-BAA8-7ECA2E5E97B6}">
  <sheetPr>
    <pageSetUpPr fitToPage="1"/>
  </sheetPr>
  <dimension ref="B1:L35"/>
  <sheetViews>
    <sheetView zoomScale="90" zoomScaleNormal="90" workbookViewId="0"/>
  </sheetViews>
  <sheetFormatPr defaultRowHeight="14.4" x14ac:dyDescent="0.3"/>
  <cols>
    <col min="1" max="1" width="7.5546875" customWidth="1"/>
    <col min="2" max="5" width="10.88671875" customWidth="1"/>
    <col min="7" max="7" width="7.5546875" customWidth="1"/>
    <col min="8" max="8" width="21.5546875" customWidth="1"/>
    <col min="11" max="11" width="7.5546875" customWidth="1"/>
    <col min="12" max="12" width="21.5546875" customWidth="1"/>
  </cols>
  <sheetData>
    <row r="1" spans="2:12" x14ac:dyDescent="0.3">
      <c r="B1" s="34" t="s">
        <v>206</v>
      </c>
      <c r="H1" t="s">
        <v>63</v>
      </c>
      <c r="L1" t="s">
        <v>12</v>
      </c>
    </row>
    <row r="2" spans="2:12" ht="15" thickBot="1" x14ac:dyDescent="0.35">
      <c r="B2" t="s">
        <v>211</v>
      </c>
    </row>
    <row r="3" spans="2:12" ht="15" thickBot="1" x14ac:dyDescent="0.35">
      <c r="B3" s="35" t="s">
        <v>80</v>
      </c>
      <c r="C3" s="90" t="s">
        <v>0</v>
      </c>
      <c r="D3" s="91"/>
      <c r="E3" s="101"/>
    </row>
    <row r="4" spans="2:12" x14ac:dyDescent="0.3">
      <c r="B4" s="59" t="s">
        <v>97</v>
      </c>
      <c r="C4" s="93" t="s">
        <v>2</v>
      </c>
      <c r="D4" s="94"/>
      <c r="E4" s="102"/>
    </row>
    <row r="5" spans="2:12" x14ac:dyDescent="0.3">
      <c r="B5" s="59" t="s">
        <v>95</v>
      </c>
      <c r="C5" s="87" t="s">
        <v>45</v>
      </c>
      <c r="D5" s="88"/>
      <c r="E5" s="99"/>
      <c r="H5" t="s">
        <v>64</v>
      </c>
    </row>
    <row r="6" spans="2:12" x14ac:dyDescent="0.3">
      <c r="B6" s="59" t="s">
        <v>93</v>
      </c>
      <c r="C6" s="87" t="s">
        <v>40</v>
      </c>
      <c r="D6" s="88"/>
      <c r="E6" s="99"/>
      <c r="G6" t="s">
        <v>140</v>
      </c>
      <c r="H6" s="54"/>
    </row>
    <row r="7" spans="2:12" x14ac:dyDescent="0.3">
      <c r="B7" s="59" t="s">
        <v>91</v>
      </c>
      <c r="C7" s="87" t="s">
        <v>189</v>
      </c>
      <c r="D7" s="88"/>
      <c r="E7" s="99"/>
      <c r="G7" t="s">
        <v>141</v>
      </c>
    </row>
    <row r="8" spans="2:12" x14ac:dyDescent="0.3">
      <c r="B8" s="59" t="s">
        <v>105</v>
      </c>
      <c r="C8" s="87" t="s">
        <v>35</v>
      </c>
      <c r="D8" s="88"/>
      <c r="E8" s="99"/>
    </row>
    <row r="9" spans="2:12" x14ac:dyDescent="0.3">
      <c r="B9" s="55" t="s">
        <v>122</v>
      </c>
      <c r="C9" s="87" t="s">
        <v>190</v>
      </c>
      <c r="D9" s="88"/>
      <c r="E9" s="99"/>
    </row>
    <row r="10" spans="2:12" ht="15" thickBot="1" x14ac:dyDescent="0.35">
      <c r="B10" s="56" t="s">
        <v>130</v>
      </c>
      <c r="C10" s="96" t="s">
        <v>191</v>
      </c>
      <c r="D10" s="97"/>
      <c r="E10" s="100"/>
      <c r="L10" t="s">
        <v>12</v>
      </c>
    </row>
    <row r="11" spans="2:12" x14ac:dyDescent="0.3">
      <c r="K11" t="s">
        <v>70</v>
      </c>
      <c r="L11" s="54"/>
    </row>
    <row r="12" spans="2:12" ht="15" thickBot="1" x14ac:dyDescent="0.35">
      <c r="K12" t="s">
        <v>71</v>
      </c>
    </row>
    <row r="13" spans="2:12" ht="15" thickBot="1" x14ac:dyDescent="0.35">
      <c r="B13" s="35" t="s">
        <v>81</v>
      </c>
      <c r="C13" s="90" t="s">
        <v>0</v>
      </c>
      <c r="D13" s="91"/>
      <c r="E13" s="101"/>
    </row>
    <row r="14" spans="2:12" x14ac:dyDescent="0.3">
      <c r="B14" s="59" t="s">
        <v>97</v>
      </c>
      <c r="C14" s="93" t="s">
        <v>37</v>
      </c>
      <c r="D14" s="94"/>
      <c r="E14" s="102"/>
    </row>
    <row r="15" spans="2:12" x14ac:dyDescent="0.3">
      <c r="B15" s="59" t="s">
        <v>95</v>
      </c>
      <c r="C15" s="87" t="s">
        <v>36</v>
      </c>
      <c r="D15" s="88"/>
      <c r="E15" s="99"/>
    </row>
    <row r="16" spans="2:12" x14ac:dyDescent="0.3">
      <c r="B16" s="59" t="s">
        <v>93</v>
      </c>
      <c r="C16" s="87" t="s">
        <v>42</v>
      </c>
      <c r="D16" s="88"/>
      <c r="E16" s="99"/>
      <c r="H16" t="s">
        <v>67</v>
      </c>
    </row>
    <row r="17" spans="2:8" x14ac:dyDescent="0.3">
      <c r="B17" s="59" t="s">
        <v>91</v>
      </c>
      <c r="C17" s="87" t="s">
        <v>210</v>
      </c>
      <c r="D17" s="88"/>
      <c r="E17" s="99"/>
      <c r="G17" t="s">
        <v>142</v>
      </c>
      <c r="H17" s="54"/>
    </row>
    <row r="18" spans="2:8" x14ac:dyDescent="0.3">
      <c r="B18" s="59" t="s">
        <v>105</v>
      </c>
      <c r="C18" s="87" t="s">
        <v>192</v>
      </c>
      <c r="D18" s="88"/>
      <c r="E18" s="99"/>
      <c r="G18" t="s">
        <v>143</v>
      </c>
    </row>
    <row r="19" spans="2:8" ht="15" thickBot="1" x14ac:dyDescent="0.35">
      <c r="B19" s="56" t="s">
        <v>122</v>
      </c>
      <c r="C19" s="96" t="s">
        <v>193</v>
      </c>
      <c r="D19" s="97"/>
      <c r="E19" s="100"/>
    </row>
    <row r="23" spans="2:8" x14ac:dyDescent="0.3">
      <c r="B23" s="34" t="s">
        <v>208</v>
      </c>
    </row>
    <row r="24" spans="2:8" ht="15" thickBot="1" x14ac:dyDescent="0.35">
      <c r="B24" t="s">
        <v>211</v>
      </c>
    </row>
    <row r="25" spans="2:8" ht="15" thickBot="1" x14ac:dyDescent="0.35">
      <c r="B25" s="35"/>
      <c r="C25" s="90" t="s">
        <v>0</v>
      </c>
      <c r="D25" s="91"/>
      <c r="E25" s="101"/>
    </row>
    <row r="26" spans="2:8" x14ac:dyDescent="0.3">
      <c r="B26" s="59" t="s">
        <v>93</v>
      </c>
      <c r="C26" s="93" t="s">
        <v>42</v>
      </c>
      <c r="D26" s="94"/>
      <c r="E26" s="102"/>
    </row>
    <row r="27" spans="2:8" ht="15" thickBot="1" x14ac:dyDescent="0.35">
      <c r="B27" s="56" t="s">
        <v>122</v>
      </c>
      <c r="C27" s="96" t="s">
        <v>193</v>
      </c>
      <c r="D27" s="97"/>
      <c r="E27" s="100"/>
    </row>
    <row r="30" spans="2:8" x14ac:dyDescent="0.3">
      <c r="B30" s="34" t="s">
        <v>209</v>
      </c>
    </row>
    <row r="31" spans="2:8" ht="15" thickBot="1" x14ac:dyDescent="0.35">
      <c r="B31" t="s">
        <v>211</v>
      </c>
    </row>
    <row r="32" spans="2:8" ht="15" thickBot="1" x14ac:dyDescent="0.35">
      <c r="B32" s="35" t="s">
        <v>80</v>
      </c>
      <c r="C32" s="90" t="s">
        <v>0</v>
      </c>
      <c r="D32" s="91"/>
      <c r="E32" s="101"/>
    </row>
    <row r="33" spans="2:5" x14ac:dyDescent="0.3">
      <c r="B33" s="59" t="s">
        <v>97</v>
      </c>
      <c r="C33" s="93" t="s">
        <v>2</v>
      </c>
      <c r="D33" s="94"/>
      <c r="E33" s="102"/>
    </row>
    <row r="34" spans="2:5" x14ac:dyDescent="0.3">
      <c r="B34" s="59" t="s">
        <v>95</v>
      </c>
      <c r="C34" s="87" t="s">
        <v>42</v>
      </c>
      <c r="D34" s="88"/>
      <c r="E34" s="99"/>
    </row>
    <row r="35" spans="2:5" ht="15" thickBot="1" x14ac:dyDescent="0.35">
      <c r="B35" s="56" t="s">
        <v>93</v>
      </c>
      <c r="C35" s="96" t="s">
        <v>193</v>
      </c>
      <c r="D35" s="97"/>
      <c r="E35" s="100"/>
    </row>
  </sheetData>
  <mergeCells count="22">
    <mergeCell ref="C16:E16"/>
    <mergeCell ref="C3:E3"/>
    <mergeCell ref="C4:E4"/>
    <mergeCell ref="C5:E5"/>
    <mergeCell ref="C6:E6"/>
    <mergeCell ref="C7:E7"/>
    <mergeCell ref="C8:E8"/>
    <mergeCell ref="C9:E9"/>
    <mergeCell ref="C10:E10"/>
    <mergeCell ref="C13:E13"/>
    <mergeCell ref="C14:E14"/>
    <mergeCell ref="C15:E15"/>
    <mergeCell ref="C34:E34"/>
    <mergeCell ref="C17:E17"/>
    <mergeCell ref="C18:E18"/>
    <mergeCell ref="C19:E19"/>
    <mergeCell ref="C35:E35"/>
    <mergeCell ref="C25:E25"/>
    <mergeCell ref="C26:E26"/>
    <mergeCell ref="C27:E27"/>
    <mergeCell ref="C32:E32"/>
    <mergeCell ref="C33:E33"/>
  </mergeCells>
  <pageMargins left="0.7" right="0.7" top="0.75" bottom="0.75" header="0.3" footer="0.3"/>
  <pageSetup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6CCD-A589-45A4-8DF9-905F14B23B05}">
  <dimension ref="B1:H21"/>
  <sheetViews>
    <sheetView zoomScale="90" zoomScaleNormal="90" workbookViewId="0"/>
  </sheetViews>
  <sheetFormatPr defaultRowHeight="14.4" x14ac:dyDescent="0.3"/>
  <cols>
    <col min="1" max="1" width="7.5546875" customWidth="1"/>
    <col min="2" max="8" width="10.88671875" customWidth="1"/>
  </cols>
  <sheetData>
    <row r="1" spans="2:8" x14ac:dyDescent="0.3">
      <c r="B1" s="34" t="s">
        <v>208</v>
      </c>
    </row>
    <row r="2" spans="2:8" ht="15" thickBot="1" x14ac:dyDescent="0.35">
      <c r="B2" t="s">
        <v>211</v>
      </c>
    </row>
    <row r="3" spans="2:8" ht="15" thickBot="1" x14ac:dyDescent="0.35">
      <c r="B3" s="35"/>
      <c r="C3" s="57" t="s">
        <v>84</v>
      </c>
      <c r="D3" s="47" t="s">
        <v>85</v>
      </c>
      <c r="E3" s="47" t="s">
        <v>86</v>
      </c>
      <c r="F3" s="47" t="s">
        <v>87</v>
      </c>
      <c r="G3" s="47" t="s">
        <v>88</v>
      </c>
      <c r="H3" s="48" t="s">
        <v>89</v>
      </c>
    </row>
    <row r="4" spans="2:8" ht="15" thickBot="1" x14ac:dyDescent="0.35">
      <c r="B4" s="73" t="s">
        <v>119</v>
      </c>
      <c r="C4" s="74" t="str">
        <f>IF($B4='Mixed Juniors Groups'!$B4,'Mixed Juniors Groups'!C4,"")</f>
        <v/>
      </c>
      <c r="D4" s="75" t="str">
        <f>IF($B4='Mixed Juniors Groups'!$B4,'Mixed Juniors Groups'!D4,"")</f>
        <v/>
      </c>
      <c r="E4" s="75" t="str">
        <f>IF($B4='Mixed Juniors Groups'!$B4,'Mixed Juniors Groups'!E4,"")</f>
        <v/>
      </c>
      <c r="F4" s="75" t="str">
        <f>IF($B4='Mixed Juniors Groups'!$B4,'Mixed Juniors Groups'!F4,"")</f>
        <v/>
      </c>
      <c r="G4" s="75" t="str">
        <f>IF($B4='Mixed Juniors Groups'!$B4,'Mixed Juniors Groups'!G4,"")</f>
        <v/>
      </c>
      <c r="H4" s="76" t="str">
        <f>IF($B4='Mixed Juniors Groups'!$B4,'Mixed Juniors Groups'!H4,"")</f>
        <v/>
      </c>
    </row>
    <row r="5" spans="2:8" ht="15" thickBot="1" x14ac:dyDescent="0.35"/>
    <row r="6" spans="2:8" ht="15" thickBot="1" x14ac:dyDescent="0.35">
      <c r="B6" s="35"/>
      <c r="C6" s="90" t="s">
        <v>0</v>
      </c>
      <c r="D6" s="91"/>
      <c r="E6" s="92"/>
      <c r="F6" s="47" t="s">
        <v>100</v>
      </c>
      <c r="G6" s="48" t="s">
        <v>102</v>
      </c>
    </row>
    <row r="7" spans="2:8" x14ac:dyDescent="0.3">
      <c r="B7" s="59" t="s">
        <v>93</v>
      </c>
      <c r="C7" s="93" t="s">
        <v>42</v>
      </c>
      <c r="D7" s="94"/>
      <c r="E7" s="95"/>
      <c r="F7" s="45">
        <f>COUNTIF(H$4:H$4,B7)</f>
        <v>0</v>
      </c>
      <c r="G7" s="62"/>
    </row>
    <row r="8" spans="2:8" ht="15" thickBot="1" x14ac:dyDescent="0.35">
      <c r="B8" s="56" t="s">
        <v>122</v>
      </c>
      <c r="C8" s="96" t="s">
        <v>193</v>
      </c>
      <c r="D8" s="97"/>
      <c r="E8" s="98"/>
      <c r="F8" s="17">
        <f>COUNTIF(H$4:H$4,B8)</f>
        <v>0</v>
      </c>
      <c r="G8" s="16"/>
    </row>
    <row r="11" spans="2:8" x14ac:dyDescent="0.3">
      <c r="B11" s="34" t="s">
        <v>209</v>
      </c>
    </row>
    <row r="12" spans="2:8" ht="15" thickBot="1" x14ac:dyDescent="0.35">
      <c r="B12" t="s">
        <v>211</v>
      </c>
    </row>
    <row r="13" spans="2:8" ht="15" thickBot="1" x14ac:dyDescent="0.35">
      <c r="B13" s="35" t="s">
        <v>80</v>
      </c>
      <c r="C13" s="57" t="s">
        <v>84</v>
      </c>
      <c r="D13" s="47" t="s">
        <v>85</v>
      </c>
      <c r="E13" s="47" t="s">
        <v>86</v>
      </c>
      <c r="F13" s="47" t="s">
        <v>87</v>
      </c>
      <c r="G13" s="47" t="s">
        <v>88</v>
      </c>
      <c r="H13" s="48" t="s">
        <v>89</v>
      </c>
    </row>
    <row r="14" spans="2:8" x14ac:dyDescent="0.3">
      <c r="B14" s="59" t="s">
        <v>104</v>
      </c>
      <c r="C14" s="60" t="str">
        <f>C4</f>
        <v/>
      </c>
      <c r="D14" s="45" t="str">
        <f t="shared" ref="D14:H14" si="0">D4</f>
        <v/>
      </c>
      <c r="E14" s="45" t="str">
        <f t="shared" si="0"/>
        <v/>
      </c>
      <c r="F14" s="45" t="str">
        <f t="shared" si="0"/>
        <v/>
      </c>
      <c r="G14" s="45" t="str">
        <f t="shared" si="0"/>
        <v/>
      </c>
      <c r="H14" s="62" t="str">
        <f t="shared" si="0"/>
        <v/>
      </c>
    </row>
    <row r="15" spans="2:8" x14ac:dyDescent="0.3">
      <c r="B15" s="59" t="s">
        <v>94</v>
      </c>
      <c r="C15" s="60"/>
      <c r="D15" s="45"/>
      <c r="E15" s="45"/>
      <c r="F15" s="45"/>
      <c r="G15" s="45"/>
      <c r="H15" s="62"/>
    </row>
    <row r="16" spans="2:8" ht="15" thickBot="1" x14ac:dyDescent="0.35">
      <c r="B16" s="56" t="s">
        <v>107</v>
      </c>
      <c r="C16" s="18"/>
      <c r="D16" s="17"/>
      <c r="E16" s="17"/>
      <c r="F16" s="17"/>
      <c r="G16" s="17"/>
      <c r="H16" s="16"/>
    </row>
    <row r="17" spans="2:7" ht="15" thickBot="1" x14ac:dyDescent="0.35"/>
    <row r="18" spans="2:7" ht="15" thickBot="1" x14ac:dyDescent="0.35">
      <c r="B18" s="35" t="s">
        <v>80</v>
      </c>
      <c r="C18" s="90" t="s">
        <v>0</v>
      </c>
      <c r="D18" s="91"/>
      <c r="E18" s="92"/>
      <c r="F18" s="47" t="s">
        <v>100</v>
      </c>
      <c r="G18" s="48" t="s">
        <v>102</v>
      </c>
    </row>
    <row r="19" spans="2:7" x14ac:dyDescent="0.3">
      <c r="B19" s="59" t="s">
        <v>97</v>
      </c>
      <c r="C19" s="93" t="s">
        <v>2</v>
      </c>
      <c r="D19" s="94"/>
      <c r="E19" s="95"/>
      <c r="F19" s="45">
        <f>COUNTIF(H$14:H$16,B19)</f>
        <v>0</v>
      </c>
      <c r="G19" s="62"/>
    </row>
    <row r="20" spans="2:7" x14ac:dyDescent="0.3">
      <c r="B20" s="59" t="s">
        <v>95</v>
      </c>
      <c r="C20" s="87" t="s">
        <v>42</v>
      </c>
      <c r="D20" s="88"/>
      <c r="E20" s="89"/>
      <c r="F20" s="45">
        <f t="shared" ref="F20:F21" si="1">COUNTIF(H$14:H$16,B20)</f>
        <v>0</v>
      </c>
      <c r="G20" s="62"/>
    </row>
    <row r="21" spans="2:7" ht="15" thickBot="1" x14ac:dyDescent="0.35">
      <c r="B21" s="56" t="s">
        <v>93</v>
      </c>
      <c r="C21" s="96" t="s">
        <v>193</v>
      </c>
      <c r="D21" s="97"/>
      <c r="E21" s="98"/>
      <c r="F21" s="17">
        <f t="shared" si="1"/>
        <v>0</v>
      </c>
      <c r="G21" s="16"/>
    </row>
  </sheetData>
  <mergeCells count="7">
    <mergeCell ref="C6:E6"/>
    <mergeCell ref="C7:E7"/>
    <mergeCell ref="C21:E21"/>
    <mergeCell ref="C20:E20"/>
    <mergeCell ref="C18:E18"/>
    <mergeCell ref="C19:E19"/>
    <mergeCell ref="C8:E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Entry List</vt:lpstr>
      <vt:lpstr>Mixed Juniors Groups</vt:lpstr>
      <vt:lpstr>Mixed Juniors Groups (2)</vt:lpstr>
      <vt:lpstr>U13 Minors</vt:lpstr>
      <vt:lpstr>U13 Minors (2)</vt:lpstr>
      <vt:lpstr>U15 Cadets</vt:lpstr>
      <vt:lpstr>U18 Juniors</vt:lpstr>
      <vt:lpstr>U18 Juniors (2)</vt:lpstr>
      <vt:lpstr>U15_U18 Girls</vt:lpstr>
      <vt:lpstr>Open Singles Groups</vt:lpstr>
      <vt:lpstr>Open Singles Groups (2)</vt:lpstr>
      <vt:lpstr>Open Singles Knockouts</vt:lpstr>
      <vt:lpstr>Ladies Singles</vt:lpstr>
      <vt:lpstr>Open Doubles</vt:lpstr>
      <vt:lpstr>Handicap Singles Rules</vt:lpstr>
      <vt:lpstr>Handicaps</vt:lpstr>
      <vt:lpstr>Handicap Singles Band 1</vt:lpstr>
      <vt:lpstr>Handicap Singles Band 2</vt:lpstr>
      <vt:lpstr>Handicap Doubles</vt:lpstr>
      <vt:lpstr>Veterans Singles</vt:lpstr>
      <vt:lpstr>Veterans Singles (2)</vt:lpstr>
      <vt:lpstr>Veterans Doubles</vt:lpstr>
      <vt:lpstr>Disability Event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dc:creator>
  <cp:lastModifiedBy>Kenny Lee</cp:lastModifiedBy>
  <cp:lastPrinted>2024-03-15T13:29:11Z</cp:lastPrinted>
  <dcterms:created xsi:type="dcterms:W3CDTF">2019-04-25T18:21:51Z</dcterms:created>
  <dcterms:modified xsi:type="dcterms:W3CDTF">2024-03-15T13:30:18Z</dcterms:modified>
</cp:coreProperties>
</file>